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6. капстрой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/>
  <c r="D33"/>
  <c r="C33"/>
  <c r="E32"/>
  <c r="E31" s="1"/>
  <c r="E30" s="1"/>
  <c r="D32"/>
  <c r="D31" s="1"/>
  <c r="D30" s="1"/>
  <c r="C32"/>
  <c r="C31"/>
  <c r="C30" s="1"/>
  <c r="E29"/>
  <c r="D29"/>
  <c r="C29"/>
  <c r="E28"/>
  <c r="E27" s="1"/>
  <c r="E26" s="1"/>
  <c r="D28"/>
  <c r="D27" s="1"/>
  <c r="D26" s="1"/>
  <c r="C28"/>
  <c r="C27" s="1"/>
  <c r="C26" s="1"/>
  <c r="E25"/>
  <c r="E23" s="1"/>
  <c r="E22" s="1"/>
  <c r="D25"/>
  <c r="D23" s="1"/>
  <c r="D22" s="1"/>
  <c r="C25"/>
  <c r="C23" s="1"/>
  <c r="C22" s="1"/>
  <c r="E24"/>
  <c r="D24"/>
  <c r="C24"/>
  <c r="E21"/>
  <c r="D21"/>
  <c r="C21"/>
  <c r="D20"/>
  <c r="C20"/>
  <c r="E19"/>
  <c r="D19"/>
  <c r="D18" s="1"/>
  <c r="C19"/>
  <c r="C18" s="1"/>
  <c r="E18"/>
  <c r="E17"/>
  <c r="D17"/>
  <c r="E16"/>
  <c r="D16"/>
  <c r="E15"/>
  <c r="E14" s="1"/>
  <c r="D15"/>
  <c r="D14" s="1"/>
  <c r="C15"/>
  <c r="C14"/>
  <c r="E13"/>
  <c r="D13"/>
  <c r="D11" s="1"/>
  <c r="D10" s="1"/>
  <c r="E12"/>
  <c r="E11" s="1"/>
  <c r="E10" s="1"/>
  <c r="D12"/>
  <c r="C11"/>
  <c r="C10"/>
  <c r="C34" l="1"/>
  <c r="D34"/>
  <c r="E34"/>
</calcChain>
</file>

<file path=xl/sharedStrings.xml><?xml version="1.0" encoding="utf-8"?>
<sst xmlns="http://schemas.openxmlformats.org/spreadsheetml/2006/main" count="37" uniqueCount="23">
  <si>
    <t>Приложение №6</t>
  </si>
  <si>
    <t xml:space="preserve">к Решению Совета депутатов ЗАТО г. Североморск  
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</si>
  <si>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на 2025 год и плановый период 2026 и 2027 годов</t>
  </si>
  <si>
    <t>рублей</t>
  </si>
  <si>
    <t>Наименование</t>
  </si>
  <si>
    <t>Код ведомства</t>
  </si>
  <si>
    <t xml:space="preserve">Сумма </t>
  </si>
  <si>
    <t>2025 год</t>
  </si>
  <si>
    <t>2026 год</t>
  </si>
  <si>
    <t>2027 год</t>
  </si>
  <si>
    <t>Реконструкция магистрального водовода Д=329 мм от сопки «Маячная» от РЧВ сопки «М» до колодца В-481 на ул. Восточная;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</si>
  <si>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</si>
  <si>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</si>
  <si>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</si>
  <si>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Реконструкция магистрального водовода Д=426 мм от Мурманского шоссе колодец В-216 по ул. Заводской до колодца В-796</t>
  </si>
  <si>
    <t>Реконструкция водопроводной насосной станции с установкой комплекса оборудования очистки воды на объекте: "Станция водоподготовки на ВНС-1 озере Большое Грязненское"</t>
  </si>
  <si>
    <t>за счет собственных средств</t>
  </si>
  <si>
    <t>Строительство и развитие нового городского кладбища в районе п.г.т. Сафоново, Мурманской области</t>
  </si>
  <si>
    <t>Строительство Центра питания городской сети (электроснабжение) в ЗАТО г. Североморск</t>
  </si>
  <si>
    <t>ВСЕГО</t>
  </si>
  <si>
    <t>__________________".</t>
  </si>
  <si>
    <t>Проектирование и строительство линейного объекта в целях присоединения объектов ИЖС к сетям водоснабжения</t>
  </si>
  <si>
    <t>от 17.12.2024 № 531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</si>
</sst>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0"/>
      <color rgb="FF000000"/>
      <name val="Arial Cyr"/>
    </font>
    <font>
      <b/>
      <sz val="9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" fontId="14" fillId="2" borderId="5">
      <alignment horizontal="right" vertical="top" shrinkToFit="1"/>
    </xf>
  </cellStyleXfs>
  <cellXfs count="44">
    <xf numFmtId="0" fontId="0" fillId="0" borderId="0" xfId="0"/>
    <xf numFmtId="0" fontId="3" fillId="0" borderId="0" xfId="0" applyFont="1"/>
    <xf numFmtId="4" fontId="3" fillId="0" borderId="0" xfId="0" applyNumberFormat="1" applyFont="1"/>
    <xf numFmtId="164" fontId="5" fillId="0" borderId="0" xfId="0" applyNumberFormat="1" applyFont="1" applyAlignment="1">
      <alignment horizontal="right" vertical="center" wrapText="1"/>
    </xf>
    <xf numFmtId="164" fontId="5" fillId="0" borderId="0" xfId="0" applyNumberFormat="1" applyFont="1" applyAlignment="1">
      <alignment horizontal="right" wrapText="1"/>
    </xf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4" fontId="8" fillId="0" borderId="0" xfId="0" applyNumberFormat="1" applyFont="1"/>
    <xf numFmtId="0" fontId="7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/>
    </xf>
    <xf numFmtId="165" fontId="10" fillId="0" borderId="2" xfId="1" applyFont="1" applyFill="1" applyBorder="1" applyAlignment="1">
      <alignment horizontal="center" vertical="center"/>
    </xf>
    <xf numFmtId="0" fontId="11" fillId="0" borderId="0" xfId="0" applyFont="1"/>
    <xf numFmtId="4" fontId="11" fillId="0" borderId="0" xfId="0" applyNumberFormat="1" applyFont="1"/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65" fontId="9" fillId="3" borderId="2" xfId="1" applyFont="1" applyFill="1" applyBorder="1" applyAlignment="1">
      <alignment horizontal="center" vertical="center"/>
    </xf>
    <xf numFmtId="165" fontId="9" fillId="0" borderId="2" xfId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5" fontId="12" fillId="0" borderId="2" xfId="1" applyFont="1" applyFill="1" applyBorder="1" applyAlignment="1">
      <alignment horizontal="center" vertical="center"/>
    </xf>
    <xf numFmtId="165" fontId="7" fillId="0" borderId="2" xfId="1" applyFont="1" applyFill="1" applyBorder="1" applyAlignment="1">
      <alignment horizontal="center" vertical="center"/>
    </xf>
    <xf numFmtId="165" fontId="7" fillId="3" borderId="2" xfId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165" fontId="12" fillId="3" borderId="2" xfId="1" applyFont="1" applyFill="1" applyBorder="1" applyAlignment="1">
      <alignment horizontal="center" vertical="center"/>
    </xf>
    <xf numFmtId="0" fontId="10" fillId="0" borderId="4" xfId="0" applyFont="1" applyBorder="1"/>
    <xf numFmtId="0" fontId="13" fillId="0" borderId="0" xfId="0" applyFont="1"/>
    <xf numFmtId="4" fontId="13" fillId="0" borderId="0" xfId="0" applyNumberFormat="1" applyFont="1"/>
    <xf numFmtId="0" fontId="9" fillId="0" borderId="0" xfId="0" applyFont="1" applyAlignment="1">
      <alignment vertical="center"/>
    </xf>
    <xf numFmtId="4" fontId="15" fillId="0" borderId="0" xfId="2" applyFont="1" applyFill="1" applyBorder="1">
      <alignment horizontal="right" vertical="top" shrinkToFit="1"/>
    </xf>
    <xf numFmtId="4" fontId="7" fillId="0" borderId="0" xfId="0" applyNumberFormat="1" applyFont="1" applyAlignment="1">
      <alignment horizontal="center"/>
    </xf>
    <xf numFmtId="2" fontId="7" fillId="0" borderId="0" xfId="0" applyNumberFormat="1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xl36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.1.2\&#1084;&#1072;&#1096;&#1073;&#1102;&#1088;&#1086;\&#1057;&#1090;&#1072;&#1088;&#1099;&#1081;%20&#1082;&#1086;&#1084;&#1087;\Documents\&#1055;&#1056;&#1054;&#1045;&#1050;&#1058;%20&#1041;&#1070;&#1044;&#1046;&#1045;&#1058;&#1040;\&#1055;&#1056;&#1054;&#1045;&#1050;&#1058;%202025-2027\&#1055;&#1088;&#1080;&#1083;&#1086;&#1078;&#1077;&#1085;&#1080;&#1103;%20&#1082;%20&#1087;&#1088;&#1086;&#1077;&#1082;&#1090;&#1091;%20&#1056;&#1077;&#1096;&#1077;&#1085;&#1080;&#1103;%2025-2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/>
      <sheetData sheetId="2">
        <row r="442">
          <cell r="J442">
            <v>0</v>
          </cell>
          <cell r="K442">
            <v>0</v>
          </cell>
        </row>
      </sheetData>
      <sheetData sheetId="3">
        <row r="1014">
          <cell r="K1014">
            <v>1070000000</v>
          </cell>
          <cell r="L1014">
            <v>1069893000</v>
          </cell>
          <cell r="Q1014">
            <v>1070000000</v>
          </cell>
          <cell r="R1014">
            <v>1069893000</v>
          </cell>
          <cell r="W1014">
            <v>0</v>
          </cell>
          <cell r="X1014">
            <v>0</v>
          </cell>
        </row>
        <row r="1030">
          <cell r="K1030">
            <v>0</v>
          </cell>
          <cell r="L1030">
            <v>0</v>
          </cell>
          <cell r="Q1030">
            <v>87504600</v>
          </cell>
          <cell r="R1030">
            <v>87495800</v>
          </cell>
          <cell r="W1030">
            <v>0</v>
          </cell>
          <cell r="X1030">
            <v>0</v>
          </cell>
        </row>
        <row r="1033">
          <cell r="K1033">
            <v>0</v>
          </cell>
          <cell r="L1033">
            <v>0</v>
          </cell>
          <cell r="Q1033">
            <v>0</v>
          </cell>
          <cell r="R1033">
            <v>0</v>
          </cell>
        </row>
        <row r="1049">
          <cell r="Q1049">
            <v>0</v>
          </cell>
          <cell r="W1049">
            <v>0</v>
          </cell>
        </row>
        <row r="1051">
          <cell r="Q1051">
            <v>0</v>
          </cell>
          <cell r="W1051">
            <v>0</v>
          </cell>
        </row>
        <row r="1053">
          <cell r="Q1053">
            <v>0</v>
          </cell>
          <cell r="W1053">
            <v>0</v>
          </cell>
        </row>
        <row r="1055">
          <cell r="Q1055">
            <v>0</v>
          </cell>
          <cell r="W1055">
            <v>0</v>
          </cell>
        </row>
        <row r="1123">
          <cell r="K1123">
            <v>70000000</v>
          </cell>
          <cell r="Q1123">
            <v>85121096.879999995</v>
          </cell>
          <cell r="W1123">
            <v>0</v>
          </cell>
        </row>
        <row r="1125">
          <cell r="K1125">
            <v>12352941.18</v>
          </cell>
          <cell r="Q1125">
            <v>15021370.050000001</v>
          </cell>
          <cell r="W1125">
            <v>0</v>
          </cell>
        </row>
        <row r="1131">
          <cell r="K1131">
            <v>0</v>
          </cell>
          <cell r="Q1131">
            <v>0</v>
          </cell>
          <cell r="W1131">
            <v>0</v>
          </cell>
        </row>
        <row r="1133">
          <cell r="W1133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"/>
  <sheetViews>
    <sheetView tabSelected="1" zoomScale="106" zoomScaleNormal="106" workbookViewId="0">
      <selection activeCell="A4" sqref="A4"/>
    </sheetView>
  </sheetViews>
  <sheetFormatPr defaultRowHeight="12"/>
  <cols>
    <col min="1" max="1" width="65.5703125" style="6" customWidth="1"/>
    <col min="2" max="2" width="10" style="7" customWidth="1"/>
    <col min="3" max="3" width="17.7109375" style="7" customWidth="1"/>
    <col min="4" max="5" width="16.5703125" style="7" customWidth="1"/>
    <col min="6" max="6" width="9.140625" style="9"/>
    <col min="7" max="9" width="14.28515625" style="10" customWidth="1"/>
    <col min="10" max="16384" width="9.140625" style="9"/>
  </cols>
  <sheetData>
    <row r="1" spans="1:9" s="1" customFormat="1" ht="12.75">
      <c r="A1" s="36" t="s">
        <v>0</v>
      </c>
      <c r="B1" s="36"/>
      <c r="C1" s="36"/>
      <c r="D1" s="36"/>
      <c r="E1" s="36"/>
      <c r="G1" s="2"/>
      <c r="H1" s="2"/>
      <c r="I1" s="2"/>
    </row>
    <row r="2" spans="1:9" s="1" customFormat="1" ht="12" customHeight="1">
      <c r="A2" s="37" t="s">
        <v>1</v>
      </c>
      <c r="B2" s="37"/>
      <c r="C2" s="37"/>
      <c r="D2" s="37"/>
      <c r="E2" s="37"/>
      <c r="G2" s="2"/>
      <c r="H2" s="2"/>
      <c r="I2" s="2"/>
    </row>
    <row r="3" spans="1:9" s="1" customFormat="1" ht="12.75">
      <c r="A3" s="36" t="s">
        <v>22</v>
      </c>
      <c r="B3" s="36"/>
      <c r="C3" s="36"/>
      <c r="D3" s="36"/>
      <c r="E3" s="36"/>
      <c r="G3" s="2"/>
      <c r="H3" s="2"/>
      <c r="I3" s="2"/>
    </row>
    <row r="4" spans="1:9" s="1" customFormat="1" ht="12.75">
      <c r="A4" s="3"/>
      <c r="B4" s="4"/>
      <c r="C4" s="4"/>
      <c r="D4" s="5"/>
      <c r="E4" s="5"/>
      <c r="G4" s="2"/>
      <c r="H4" s="2"/>
      <c r="I4" s="2"/>
    </row>
    <row r="5" spans="1:9" s="1" customFormat="1" ht="49.5" customHeight="1">
      <c r="A5" s="38" t="s">
        <v>2</v>
      </c>
      <c r="B5" s="38"/>
      <c r="C5" s="38"/>
      <c r="D5" s="38"/>
      <c r="E5" s="38"/>
      <c r="G5" s="2"/>
      <c r="H5" s="2"/>
      <c r="I5" s="2"/>
    </row>
    <row r="7" spans="1:9">
      <c r="E7" s="8" t="s">
        <v>3</v>
      </c>
    </row>
    <row r="8" spans="1:9">
      <c r="A8" s="39" t="s">
        <v>4</v>
      </c>
      <c r="B8" s="41" t="s">
        <v>5</v>
      </c>
      <c r="C8" s="43" t="s">
        <v>6</v>
      </c>
      <c r="D8" s="43"/>
      <c r="E8" s="43"/>
    </row>
    <row r="9" spans="1:9" ht="27" customHeight="1">
      <c r="A9" s="40"/>
      <c r="B9" s="42"/>
      <c r="C9" s="11" t="s">
        <v>7</v>
      </c>
      <c r="D9" s="11" t="s">
        <v>8</v>
      </c>
      <c r="E9" s="11" t="s">
        <v>9</v>
      </c>
    </row>
    <row r="10" spans="1:9" s="16" customFormat="1" ht="24" hidden="1">
      <c r="A10" s="12" t="s">
        <v>10</v>
      </c>
      <c r="B10" s="13"/>
      <c r="C10" s="14">
        <f>C11</f>
        <v>0</v>
      </c>
      <c r="D10" s="15">
        <f>D11</f>
        <v>0</v>
      </c>
      <c r="E10" s="15">
        <f>E11</f>
        <v>0</v>
      </c>
      <c r="G10" s="17"/>
      <c r="H10" s="17"/>
      <c r="I10" s="17"/>
    </row>
    <row r="11" spans="1:9" hidden="1">
      <c r="A11" s="18" t="s">
        <v>11</v>
      </c>
      <c r="B11" s="19">
        <v>731</v>
      </c>
      <c r="C11" s="20">
        <f>SUM(C12:C13)</f>
        <v>0</v>
      </c>
      <c r="D11" s="21">
        <f>SUM(D12:D13)</f>
        <v>0</v>
      </c>
      <c r="E11" s="21">
        <f>SUM(E12:E13)</f>
        <v>0</v>
      </c>
    </row>
    <row r="12" spans="1:9" hidden="1">
      <c r="A12" s="18" t="s">
        <v>12</v>
      </c>
      <c r="B12" s="19"/>
      <c r="C12" s="20"/>
      <c r="D12" s="21">
        <f>'[1]4.ведомства'!Q1049</f>
        <v>0</v>
      </c>
      <c r="E12" s="21">
        <f>'[1]4.ведомства'!W1049</f>
        <v>0</v>
      </c>
    </row>
    <row r="13" spans="1:9" hidden="1">
      <c r="A13" s="18" t="s">
        <v>13</v>
      </c>
      <c r="B13" s="19"/>
      <c r="C13" s="20"/>
      <c r="D13" s="21">
        <f>'[1]4.ведомства'!Q1053</f>
        <v>0</v>
      </c>
      <c r="E13" s="21">
        <f>'[1]4.ведомства'!W1053</f>
        <v>0</v>
      </c>
    </row>
    <row r="14" spans="1:9" s="16" customFormat="1" ht="24" hidden="1">
      <c r="A14" s="12" t="s">
        <v>14</v>
      </c>
      <c r="B14" s="13"/>
      <c r="C14" s="14">
        <f>C15</f>
        <v>0</v>
      </c>
      <c r="D14" s="15">
        <f>D15</f>
        <v>0</v>
      </c>
      <c r="E14" s="15">
        <f>E15</f>
        <v>0</v>
      </c>
      <c r="G14" s="17"/>
      <c r="H14" s="17"/>
      <c r="I14" s="17"/>
    </row>
    <row r="15" spans="1:9" hidden="1">
      <c r="A15" s="18" t="s">
        <v>11</v>
      </c>
      <c r="B15" s="19">
        <v>731</v>
      </c>
      <c r="C15" s="20">
        <f>SUM(C16:C17)</f>
        <v>0</v>
      </c>
      <c r="D15" s="21">
        <f>SUM(D16:D17)</f>
        <v>0</v>
      </c>
      <c r="E15" s="21">
        <f>SUM(E16:E17)</f>
        <v>0</v>
      </c>
    </row>
    <row r="16" spans="1:9" hidden="1">
      <c r="A16" s="18" t="s">
        <v>12</v>
      </c>
      <c r="B16" s="19"/>
      <c r="C16" s="20"/>
      <c r="D16" s="21">
        <f>'[1]4.ведомства'!Q1051</f>
        <v>0</v>
      </c>
      <c r="E16" s="21">
        <f>'[1]4.ведомства'!W1051</f>
        <v>0</v>
      </c>
    </row>
    <row r="17" spans="1:9" hidden="1">
      <c r="A17" s="18" t="s">
        <v>13</v>
      </c>
      <c r="B17" s="19"/>
      <c r="C17" s="20"/>
      <c r="D17" s="21">
        <f>'[1]4.ведомства'!Q1055</f>
        <v>0</v>
      </c>
      <c r="E17" s="21">
        <f>'[1]4.ведомства'!W1055</f>
        <v>0</v>
      </c>
    </row>
    <row r="18" spans="1:9" ht="36" hidden="1">
      <c r="A18" s="12" t="s">
        <v>15</v>
      </c>
      <c r="B18" s="22"/>
      <c r="C18" s="14">
        <f>C19</f>
        <v>0</v>
      </c>
      <c r="D18" s="15">
        <f t="shared" ref="D18:E18" si="0">D19</f>
        <v>0</v>
      </c>
      <c r="E18" s="15">
        <f t="shared" si="0"/>
        <v>0</v>
      </c>
    </row>
    <row r="19" spans="1:9" hidden="1">
      <c r="A19" s="18" t="s">
        <v>11</v>
      </c>
      <c r="B19" s="23">
        <v>731</v>
      </c>
      <c r="C19" s="20">
        <f>C20+C21</f>
        <v>0</v>
      </c>
      <c r="D19" s="21">
        <f t="shared" ref="D19:E19" si="1">D20+D21</f>
        <v>0</v>
      </c>
      <c r="E19" s="21">
        <f t="shared" si="1"/>
        <v>0</v>
      </c>
    </row>
    <row r="20" spans="1:9" hidden="1">
      <c r="A20" s="18" t="s">
        <v>12</v>
      </c>
      <c r="B20" s="23"/>
      <c r="C20" s="20">
        <f>'[1]4.ведомства'!L1033+'[1]3. разделы '!K442</f>
        <v>0</v>
      </c>
      <c r="D20" s="21">
        <f>'[1]4.ведомства'!R1033</f>
        <v>0</v>
      </c>
      <c r="E20" s="21">
        <v>0</v>
      </c>
    </row>
    <row r="21" spans="1:9" hidden="1">
      <c r="A21" s="18" t="s">
        <v>16</v>
      </c>
      <c r="B21" s="23"/>
      <c r="C21" s="20">
        <f>'[1]4.ведомства'!K1033-'[1]4.ведомства'!L1033+'[1]3. разделы '!J442-'[1]3. разделы '!K442</f>
        <v>0</v>
      </c>
      <c r="D21" s="21">
        <f>'[1]4.ведомства'!Q1033-'[1]4.ведомства'!R1033</f>
        <v>0</v>
      </c>
      <c r="E21" s="21">
        <f>'[1]4.ведомства'!W1133</f>
        <v>0</v>
      </c>
    </row>
    <row r="22" spans="1:9" s="16" customFormat="1" ht="25.5" customHeight="1">
      <c r="A22" s="12" t="s">
        <v>17</v>
      </c>
      <c r="B22" s="22"/>
      <c r="C22" s="24">
        <f>C23</f>
        <v>82352941.180000007</v>
      </c>
      <c r="D22" s="15">
        <f>D23</f>
        <v>100142466.92999999</v>
      </c>
      <c r="E22" s="15">
        <f>E23</f>
        <v>0</v>
      </c>
      <c r="G22" s="17"/>
      <c r="H22" s="17"/>
      <c r="I22" s="17"/>
    </row>
    <row r="23" spans="1:9">
      <c r="A23" s="18" t="s">
        <v>11</v>
      </c>
      <c r="B23" s="23">
        <v>731</v>
      </c>
      <c r="C23" s="25">
        <f>C25+C24</f>
        <v>82352941.180000007</v>
      </c>
      <c r="D23" s="25">
        <f>D25+D24</f>
        <v>100142466.92999999</v>
      </c>
      <c r="E23" s="21">
        <f>E25</f>
        <v>0</v>
      </c>
    </row>
    <row r="24" spans="1:9">
      <c r="A24" s="18" t="s">
        <v>12</v>
      </c>
      <c r="B24" s="23"/>
      <c r="C24" s="25">
        <f>'[1]4.ведомства'!K1123</f>
        <v>70000000</v>
      </c>
      <c r="D24" s="21">
        <f>'[1]4.ведомства'!Q1123</f>
        <v>85121096.879999995</v>
      </c>
      <c r="E24" s="21">
        <f>'[1]4.ведомства'!W1123</f>
        <v>0</v>
      </c>
    </row>
    <row r="25" spans="1:9">
      <c r="A25" s="18" t="s">
        <v>16</v>
      </c>
      <c r="B25" s="23"/>
      <c r="C25" s="26">
        <f>'[1]4.ведомства'!K1125+'[1]4.ведомства'!K1131</f>
        <v>12352941.18</v>
      </c>
      <c r="D25" s="21">
        <f>'[1]4.ведомства'!Q1125+'[1]4.ведомства'!Q1131</f>
        <v>15021370.050000001</v>
      </c>
      <c r="E25" s="21">
        <f>'[1]4.ведомства'!W1125+'[1]4.ведомства'!W1131</f>
        <v>0</v>
      </c>
    </row>
    <row r="26" spans="1:9" s="16" customFormat="1" ht="24">
      <c r="A26" s="27" t="s">
        <v>18</v>
      </c>
      <c r="B26" s="22"/>
      <c r="C26" s="28">
        <f>C27</f>
        <v>1070000000</v>
      </c>
      <c r="D26" s="28">
        <f t="shared" ref="D26:E26" si="2">D27</f>
        <v>1070000000</v>
      </c>
      <c r="E26" s="28">
        <f t="shared" si="2"/>
        <v>0</v>
      </c>
      <c r="G26" s="17"/>
      <c r="H26" s="17"/>
      <c r="I26" s="17"/>
    </row>
    <row r="27" spans="1:9">
      <c r="A27" s="18" t="s">
        <v>11</v>
      </c>
      <c r="B27" s="23">
        <v>731</v>
      </c>
      <c r="C27" s="26">
        <f>C28+C29</f>
        <v>1070000000</v>
      </c>
      <c r="D27" s="26">
        <f t="shared" ref="D27:E27" si="3">D28+D29</f>
        <v>1070000000</v>
      </c>
      <c r="E27" s="26">
        <f t="shared" si="3"/>
        <v>0</v>
      </c>
    </row>
    <row r="28" spans="1:9">
      <c r="A28" s="18" t="s">
        <v>12</v>
      </c>
      <c r="B28" s="23"/>
      <c r="C28" s="26">
        <f>'[1]4.ведомства'!L1014</f>
        <v>1069893000</v>
      </c>
      <c r="D28" s="21">
        <f>'[1]4.ведомства'!R1014</f>
        <v>1069893000</v>
      </c>
      <c r="E28" s="21">
        <f>'[1]4.ведомства'!X1014</f>
        <v>0</v>
      </c>
    </row>
    <row r="29" spans="1:9">
      <c r="A29" s="18" t="s">
        <v>16</v>
      </c>
      <c r="B29" s="23"/>
      <c r="C29" s="26">
        <f>'[1]4.ведомства'!K1014-'[1]4.ведомства'!L1014</f>
        <v>107000</v>
      </c>
      <c r="D29" s="21">
        <f>'[1]4.ведомства'!Q1014-'[1]4.ведомства'!R1014</f>
        <v>107000</v>
      </c>
      <c r="E29" s="21">
        <f>'[1]4.ведомства'!W1014-'[1]4.ведомства'!X1014</f>
        <v>0</v>
      </c>
    </row>
    <row r="30" spans="1:9" ht="24">
      <c r="A30" s="12" t="s">
        <v>21</v>
      </c>
      <c r="B30" s="23"/>
      <c r="C30" s="28">
        <f>C31+C32</f>
        <v>0</v>
      </c>
      <c r="D30" s="28">
        <f>D31</f>
        <v>87504600</v>
      </c>
      <c r="E30" s="28">
        <f>E31</f>
        <v>0</v>
      </c>
    </row>
    <row r="31" spans="1:9">
      <c r="A31" s="18" t="s">
        <v>11</v>
      </c>
      <c r="B31" s="23">
        <v>731</v>
      </c>
      <c r="C31" s="26">
        <f>'[1]4.ведомства'!K1030</f>
        <v>0</v>
      </c>
      <c r="D31" s="21">
        <f>D32+D33</f>
        <v>87504600</v>
      </c>
      <c r="E31" s="21">
        <f>E32+E33</f>
        <v>0</v>
      </c>
    </row>
    <row r="32" spans="1:9">
      <c r="A32" s="18" t="s">
        <v>12</v>
      </c>
      <c r="B32" s="23"/>
      <c r="C32" s="26">
        <f>'[1]4.ведомства'!L1030</f>
        <v>0</v>
      </c>
      <c r="D32" s="21">
        <f>'[1]4.ведомства'!R1030</f>
        <v>87495800</v>
      </c>
      <c r="E32" s="21">
        <f>'[1]4.ведомства'!X1030</f>
        <v>0</v>
      </c>
    </row>
    <row r="33" spans="1:9">
      <c r="A33" s="18" t="s">
        <v>16</v>
      </c>
      <c r="B33" s="23"/>
      <c r="C33" s="26">
        <f>'[1]4.ведомства'!K1030-'[1]4.ведомства'!L1030</f>
        <v>0</v>
      </c>
      <c r="D33" s="21">
        <f>'[1]4.ведомства'!Q1030-'[1]4.ведомства'!R1030</f>
        <v>8800</v>
      </c>
      <c r="E33" s="21">
        <f>'[1]4.ведомства'!W1030-'[1]4.ведомства'!X1030</f>
        <v>0</v>
      </c>
    </row>
    <row r="34" spans="1:9" s="30" customFormat="1">
      <c r="A34" s="12" t="s">
        <v>19</v>
      </c>
      <c r="B34" s="29"/>
      <c r="C34" s="15">
        <f>C22+C10+C18+C14+C26+C30</f>
        <v>1152352941.1800001</v>
      </c>
      <c r="D34" s="15">
        <f t="shared" ref="D34:E34" si="4">D22+D10+D18+D14+D26+D30</f>
        <v>1257647066.9300001</v>
      </c>
      <c r="E34" s="15">
        <f t="shared" si="4"/>
        <v>0</v>
      </c>
      <c r="G34" s="31"/>
      <c r="H34" s="31"/>
      <c r="I34" s="31"/>
    </row>
    <row r="35" spans="1:9" ht="15" customHeight="1">
      <c r="A35" s="32" t="s">
        <v>20</v>
      </c>
      <c r="C35" s="33"/>
    </row>
    <row r="36" spans="1:9">
      <c r="C36" s="34"/>
    </row>
    <row r="41" spans="1:9">
      <c r="D41" s="35"/>
    </row>
  </sheetData>
  <mergeCells count="7">
    <mergeCell ref="A1:E1"/>
    <mergeCell ref="A2:E2"/>
    <mergeCell ref="A3:E3"/>
    <mergeCell ref="A5:E5"/>
    <mergeCell ref="A8:A9"/>
    <mergeCell ref="B8:B9"/>
    <mergeCell ref="C8:E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 капстрой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cp:lastPrinted>2024-11-08T13:18:52Z</cp:lastPrinted>
  <dcterms:created xsi:type="dcterms:W3CDTF">2024-11-03T11:04:58Z</dcterms:created>
  <dcterms:modified xsi:type="dcterms:W3CDTF">2024-12-17T09:53:24Z</dcterms:modified>
</cp:coreProperties>
</file>