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17.09.2024 №469)\"/>
    </mc:Choice>
  </mc:AlternateContent>
  <bookViews>
    <workbookView xWindow="0" yWindow="0" windowWidth="28800" windowHeight="11835"/>
  </bookViews>
  <sheets>
    <sheet name="6. капстрой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  <c r="C33" i="1"/>
  <c r="E32" i="1"/>
  <c r="E31" i="1" s="1"/>
  <c r="E30" i="1" s="1"/>
  <c r="D32" i="1"/>
  <c r="C32" i="1"/>
  <c r="C30" i="1" s="1"/>
  <c r="D31" i="1"/>
  <c r="C31" i="1"/>
  <c r="E29" i="1"/>
  <c r="D29" i="1"/>
  <c r="C29" i="1"/>
  <c r="E28" i="1"/>
  <c r="E27" i="1" s="1"/>
  <c r="E26" i="1" s="1"/>
  <c r="D28" i="1"/>
  <c r="C28" i="1"/>
  <c r="E25" i="1"/>
  <c r="E23" i="1" s="1"/>
  <c r="E22" i="1" s="1"/>
  <c r="D25" i="1"/>
  <c r="C25" i="1"/>
  <c r="C23" i="1" s="1"/>
  <c r="C22" i="1" s="1"/>
  <c r="E24" i="1"/>
  <c r="D24" i="1"/>
  <c r="C24" i="1"/>
  <c r="E21" i="1"/>
  <c r="E19" i="1" s="1"/>
  <c r="E18" i="1" s="1"/>
  <c r="D21" i="1"/>
  <c r="C21" i="1"/>
  <c r="D20" i="1"/>
  <c r="D19" i="1" s="1"/>
  <c r="D18" i="1" s="1"/>
  <c r="C20" i="1"/>
  <c r="E17" i="1"/>
  <c r="D17" i="1"/>
  <c r="E16" i="1"/>
  <c r="D16" i="1"/>
  <c r="D15" i="1" s="1"/>
  <c r="D14" i="1" s="1"/>
  <c r="E15" i="1"/>
  <c r="E14" i="1" s="1"/>
  <c r="C15" i="1"/>
  <c r="C14" i="1" s="1"/>
  <c r="E13" i="1"/>
  <c r="D13" i="1"/>
  <c r="E12" i="1"/>
  <c r="E11" i="1" s="1"/>
  <c r="E10" i="1" s="1"/>
  <c r="D12" i="1"/>
  <c r="D11" i="1" s="1"/>
  <c r="D10" i="1" s="1"/>
  <c r="C11" i="1"/>
  <c r="C10" i="1" s="1"/>
  <c r="D30" i="1" l="1"/>
  <c r="D34" i="1" s="1"/>
  <c r="D23" i="1"/>
  <c r="D22" i="1" s="1"/>
  <c r="E34" i="1"/>
  <c r="C27" i="1"/>
  <c r="C26" i="1" s="1"/>
  <c r="C19" i="1"/>
  <c r="C18" i="1" s="1"/>
  <c r="D27" i="1"/>
  <c r="D26" i="1" s="1"/>
  <c r="C34" i="1"/>
</calcChain>
</file>

<file path=xl/sharedStrings.xml><?xml version="1.0" encoding="utf-8"?>
<sst xmlns="http://schemas.openxmlformats.org/spreadsheetml/2006/main" count="37" uniqueCount="23">
  <si>
    <t>Приложение №6</t>
  </si>
  <si>
    <t>к Решению Совета депутатов ЗАТО г. Североморск</t>
  </si>
  <si>
    <t>от 19.12.2023 № 386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</si>
  <si>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2024 год и плановый период 2025 и 2026 годов</t>
  </si>
  <si>
    <t>рублей</t>
  </si>
  <si>
    <t>Наименование</t>
  </si>
  <si>
    <t>Код ведомства</t>
  </si>
  <si>
    <t xml:space="preserve">Сумма </t>
  </si>
  <si>
    <t>2024 год</t>
  </si>
  <si>
    <t>2025 год</t>
  </si>
  <si>
    <t>2026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</si>
  <si>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</si>
  <si>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</si>
  <si>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</si>
  <si>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</si>
  <si>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</si>
  <si>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</si>
  <si>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</si>
  <si>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</si>
  <si>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</si>
  <si>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Прокладка сетей к канализационным сетям и участкам индивидуального жилищного строительства: канализация, водоснабжение, электроэнергия в ЗАТО г. Североморск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</si>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</sst>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3" fillId="2" borderId="5">
      <alignment horizontal="right" vertical="top" shrinkToFit="1"/>
    </xf>
  </cellStyleXfs>
  <cellXfs count="47">
    <xf numFmtId="0" fontId="0" fillId="0" borderId="0" xfId="0"/>
    <xf numFmtId="0" fontId="3" fillId="0" borderId="0" xfId="0" applyFont="1"/>
    <xf numFmtId="4" fontId="3" fillId="0" borderId="0" xfId="0" applyNumberFormat="1" applyFont="1"/>
    <xf numFmtId="16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 applyAlignment="1">
      <alignment horizontal="right" wrapText="1"/>
    </xf>
    <xf numFmtId="0" fontId="4" fillId="0" borderId="0" xfId="0" applyFont="1"/>
    <xf numFmtId="164" fontId="4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right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0" fillId="0" borderId="0" xfId="0" applyFont="1"/>
    <xf numFmtId="4" fontId="10" fillId="0" borderId="0" xfId="0" applyNumberFormat="1" applyFont="1"/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3" borderId="2" xfId="1" applyFont="1" applyFill="1" applyBorder="1" applyAlignment="1">
      <alignment horizontal="center" vertical="center"/>
    </xf>
    <xf numFmtId="165" fontId="8" fillId="0" borderId="2" xfId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5" fontId="11" fillId="0" borderId="2" xfId="1" applyFont="1" applyFill="1" applyBorder="1" applyAlignment="1">
      <alignment horizontal="center" vertical="center"/>
    </xf>
    <xf numFmtId="165" fontId="6" fillId="0" borderId="2" xfId="1" applyFont="1" applyFill="1" applyBorder="1" applyAlignment="1">
      <alignment horizontal="center" vertical="center"/>
    </xf>
    <xf numFmtId="165" fontId="6" fillId="3" borderId="2" xfId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165" fontId="11" fillId="3" borderId="2" xfId="1" applyFont="1" applyFill="1" applyBorder="1" applyAlignment="1">
      <alignment horizontal="center" vertical="center"/>
    </xf>
    <xf numFmtId="0" fontId="9" fillId="0" borderId="4" xfId="0" applyFont="1" applyBorder="1"/>
    <xf numFmtId="0" fontId="12" fillId="0" borderId="0" xfId="0" applyFont="1"/>
    <xf numFmtId="4" fontId="12" fillId="0" borderId="0" xfId="0" applyNumberFormat="1" applyFont="1"/>
    <xf numFmtId="0" fontId="8" fillId="0" borderId="0" xfId="0" applyFont="1" applyAlignment="1">
      <alignment vertical="center"/>
    </xf>
    <xf numFmtId="4" fontId="14" fillId="0" borderId="0" xfId="2" applyFont="1" applyFill="1" applyBorder="1">
      <alignment horizontal="right" vertical="top" shrinkToFit="1"/>
    </xf>
    <xf numFmtId="4" fontId="6" fillId="0" borderId="0" xfId="0" applyNumberFormat="1" applyFont="1" applyAlignment="1">
      <alignment horizontal="center"/>
    </xf>
    <xf numFmtId="2" fontId="6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wrapText="1"/>
    </xf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4/&#1055;&#1088;&#1080;&#1083;&#1086;&#1078;&#1077;&#1085;&#1080;&#1103;%20&#1082;%20&#1056;&#1077;&#1096;&#1077;&#1085;&#1080;&#1102;%204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443">
          <cell r="J443">
            <v>55979339.359999999</v>
          </cell>
          <cell r="K443">
            <v>46966664.32</v>
          </cell>
        </row>
      </sheetData>
      <sheetData sheetId="3">
        <row r="1009">
          <cell r="K1009">
            <v>40000000</v>
          </cell>
          <cell r="L1009">
            <v>39996000</v>
          </cell>
          <cell r="Q1009">
            <v>1070000000</v>
          </cell>
          <cell r="R1009">
            <v>1069893000</v>
          </cell>
          <cell r="W1009">
            <v>1070000000</v>
          </cell>
          <cell r="X1009">
            <v>1069893000</v>
          </cell>
        </row>
        <row r="1025">
          <cell r="K1025">
            <v>0</v>
          </cell>
          <cell r="L1025">
            <v>0</v>
          </cell>
          <cell r="Q1025">
            <v>0</v>
          </cell>
          <cell r="R1025">
            <v>0</v>
          </cell>
          <cell r="W1025">
            <v>87504600</v>
          </cell>
          <cell r="X1025">
            <v>87495800</v>
          </cell>
        </row>
        <row r="1028">
          <cell r="K1028">
            <v>60119920</v>
          </cell>
          <cell r="L1028">
            <v>59435600</v>
          </cell>
          <cell r="Q1028">
            <v>0</v>
          </cell>
          <cell r="R1028">
            <v>0</v>
          </cell>
        </row>
        <row r="1044">
          <cell r="Q1044">
            <v>0</v>
          </cell>
          <cell r="W1044">
            <v>0</v>
          </cell>
        </row>
        <row r="1046">
          <cell r="Q1046">
            <v>0</v>
          </cell>
          <cell r="W1046">
            <v>0</v>
          </cell>
        </row>
        <row r="1048">
          <cell r="Q1048">
            <v>0</v>
          </cell>
          <cell r="W1048">
            <v>0</v>
          </cell>
        </row>
        <row r="1050">
          <cell r="Q1050">
            <v>0</v>
          </cell>
          <cell r="W1050">
            <v>0</v>
          </cell>
        </row>
        <row r="1118">
          <cell r="K1118">
            <v>1000</v>
          </cell>
          <cell r="Q1118">
            <v>153113700</v>
          </cell>
          <cell r="W1118">
            <v>0</v>
          </cell>
        </row>
        <row r="1120">
          <cell r="K1120">
            <v>191.9</v>
          </cell>
          <cell r="Q1120">
            <v>29381708.100000001</v>
          </cell>
          <cell r="W1120">
            <v>0</v>
          </cell>
        </row>
        <row r="1126">
          <cell r="K1126">
            <v>-9.3132257461547852E-10</v>
          </cell>
          <cell r="Q1126">
            <v>0</v>
          </cell>
          <cell r="W1126">
            <v>0</v>
          </cell>
        </row>
        <row r="1128">
          <cell r="W1128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106" zoomScaleNormal="106" workbookViewId="0">
      <selection activeCell="I10" sqref="I10"/>
    </sheetView>
  </sheetViews>
  <sheetFormatPr defaultRowHeight="12" x14ac:dyDescent="0.2"/>
  <cols>
    <col min="1" max="1" width="65.5703125" style="10" customWidth="1"/>
    <col min="2" max="2" width="10" style="11" customWidth="1"/>
    <col min="3" max="3" width="15.7109375" style="11" customWidth="1"/>
    <col min="4" max="5" width="16.5703125" style="11" customWidth="1"/>
    <col min="6" max="6" width="9.140625" style="13"/>
    <col min="7" max="9" width="14.28515625" style="14" customWidth="1"/>
    <col min="10" max="16384" width="9.140625" style="13"/>
  </cols>
  <sheetData>
    <row r="1" spans="1:9" s="6" customFormat="1" ht="15" customHeight="1" x14ac:dyDescent="0.2">
      <c r="A1" s="46" t="s">
        <v>0</v>
      </c>
      <c r="B1" s="46"/>
      <c r="C1" s="46"/>
      <c r="D1" s="46"/>
      <c r="E1" s="46"/>
      <c r="F1" s="3"/>
      <c r="G1" s="4"/>
      <c r="H1" s="4"/>
      <c r="I1" s="5"/>
    </row>
    <row r="2" spans="1:9" s="6" customFormat="1" ht="15" customHeight="1" x14ac:dyDescent="0.2">
      <c r="A2" s="46" t="s">
        <v>1</v>
      </c>
      <c r="B2" s="46"/>
      <c r="C2" s="46"/>
      <c r="D2" s="46"/>
      <c r="E2" s="46"/>
      <c r="F2" s="3"/>
      <c r="G2" s="4"/>
      <c r="H2" s="4"/>
      <c r="I2" s="5"/>
    </row>
    <row r="3" spans="1:9" s="6" customFormat="1" ht="15" customHeight="1" x14ac:dyDescent="0.2">
      <c r="A3" s="46" t="s">
        <v>2</v>
      </c>
      <c r="B3" s="46"/>
      <c r="C3" s="46"/>
      <c r="D3" s="46"/>
      <c r="E3" s="46"/>
      <c r="F3" s="3"/>
      <c r="G3" s="4"/>
      <c r="H3" s="4"/>
      <c r="I3" s="5"/>
    </row>
    <row r="4" spans="1:9" s="1" customFormat="1" ht="12.75" x14ac:dyDescent="0.2">
      <c r="A4" s="7"/>
      <c r="B4" s="8"/>
      <c r="C4" s="8"/>
      <c r="D4" s="9"/>
      <c r="E4" s="9"/>
      <c r="G4" s="2"/>
      <c r="H4" s="2"/>
      <c r="I4" s="2"/>
    </row>
    <row r="5" spans="1:9" s="1" customFormat="1" ht="49.5" customHeight="1" x14ac:dyDescent="0.2">
      <c r="A5" s="40" t="s">
        <v>3</v>
      </c>
      <c r="B5" s="40"/>
      <c r="C5" s="40"/>
      <c r="D5" s="40"/>
      <c r="E5" s="40"/>
      <c r="G5" s="2"/>
      <c r="H5" s="2"/>
      <c r="I5" s="2"/>
    </row>
    <row r="7" spans="1:9" x14ac:dyDescent="0.2">
      <c r="E7" s="12" t="s">
        <v>4</v>
      </c>
    </row>
    <row r="8" spans="1:9" x14ac:dyDescent="0.2">
      <c r="A8" s="41" t="s">
        <v>5</v>
      </c>
      <c r="B8" s="43" t="s">
        <v>6</v>
      </c>
      <c r="C8" s="45" t="s">
        <v>7</v>
      </c>
      <c r="D8" s="45"/>
      <c r="E8" s="45"/>
    </row>
    <row r="9" spans="1:9" ht="27" customHeight="1" x14ac:dyDescent="0.2">
      <c r="A9" s="42"/>
      <c r="B9" s="44"/>
      <c r="C9" s="15" t="s">
        <v>8</v>
      </c>
      <c r="D9" s="15" t="s">
        <v>9</v>
      </c>
      <c r="E9" s="15" t="s">
        <v>10</v>
      </c>
    </row>
    <row r="10" spans="1:9" s="20" customFormat="1" ht="24" x14ac:dyDescent="0.2">
      <c r="A10" s="16" t="s">
        <v>11</v>
      </c>
      <c r="B10" s="17"/>
      <c r="C10" s="18">
        <f>C11</f>
        <v>40911000</v>
      </c>
      <c r="D10" s="19">
        <f>D11</f>
        <v>0</v>
      </c>
      <c r="E10" s="19">
        <f>E11</f>
        <v>0</v>
      </c>
      <c r="G10" s="21"/>
      <c r="H10" s="21"/>
      <c r="I10" s="21"/>
    </row>
    <row r="11" spans="1:9" x14ac:dyDescent="0.2">
      <c r="A11" s="22" t="s">
        <v>12</v>
      </c>
      <c r="B11" s="23">
        <v>731</v>
      </c>
      <c r="C11" s="24">
        <f>SUM(C12:C13)</f>
        <v>40911000</v>
      </c>
      <c r="D11" s="25">
        <f>SUM(D12:D13)</f>
        <v>0</v>
      </c>
      <c r="E11" s="25">
        <f>SUM(E12:E13)</f>
        <v>0</v>
      </c>
    </row>
    <row r="12" spans="1:9" x14ac:dyDescent="0.2">
      <c r="A12" s="22" t="s">
        <v>13</v>
      </c>
      <c r="B12" s="23"/>
      <c r="C12" s="24">
        <v>39001000</v>
      </c>
      <c r="D12" s="25">
        <f>'[1]4.ведомства'!Q1044</f>
        <v>0</v>
      </c>
      <c r="E12" s="25">
        <f>'[1]4.ведомства'!W1044</f>
        <v>0</v>
      </c>
    </row>
    <row r="13" spans="1:9" x14ac:dyDescent="0.2">
      <c r="A13" s="22" t="s">
        <v>14</v>
      </c>
      <c r="B13" s="23"/>
      <c r="C13" s="24">
        <v>1910000</v>
      </c>
      <c r="D13" s="25">
        <f>'[1]4.ведомства'!Q1048</f>
        <v>0</v>
      </c>
      <c r="E13" s="25">
        <f>'[1]4.ведомства'!W1048</f>
        <v>0</v>
      </c>
    </row>
    <row r="14" spans="1:9" s="20" customFormat="1" ht="24" x14ac:dyDescent="0.2">
      <c r="A14" s="16" t="s">
        <v>15</v>
      </c>
      <c r="B14" s="17"/>
      <c r="C14" s="18">
        <f>C15</f>
        <v>16309000</v>
      </c>
      <c r="D14" s="19">
        <f>D15</f>
        <v>0</v>
      </c>
      <c r="E14" s="19">
        <f>E15</f>
        <v>0</v>
      </c>
      <c r="G14" s="21"/>
      <c r="H14" s="21"/>
      <c r="I14" s="21"/>
    </row>
    <row r="15" spans="1:9" x14ac:dyDescent="0.2">
      <c r="A15" s="22" t="s">
        <v>12</v>
      </c>
      <c r="B15" s="23">
        <v>731</v>
      </c>
      <c r="C15" s="24">
        <f>SUM(C16:C17)</f>
        <v>16309000</v>
      </c>
      <c r="D15" s="25">
        <f>SUM(D16:D17)</f>
        <v>0</v>
      </c>
      <c r="E15" s="25">
        <f>SUM(E16:E17)</f>
        <v>0</v>
      </c>
    </row>
    <row r="16" spans="1:9" x14ac:dyDescent="0.2">
      <c r="A16" s="22" t="s">
        <v>13</v>
      </c>
      <c r="B16" s="23"/>
      <c r="C16" s="24">
        <v>15547000</v>
      </c>
      <c r="D16" s="25">
        <f>'[1]4.ведомства'!Q1046</f>
        <v>0</v>
      </c>
      <c r="E16" s="25">
        <f>'[1]4.ведомства'!W1046</f>
        <v>0</v>
      </c>
    </row>
    <row r="17" spans="1:9" x14ac:dyDescent="0.2">
      <c r="A17" s="22" t="s">
        <v>14</v>
      </c>
      <c r="B17" s="23"/>
      <c r="C17" s="24">
        <v>762000</v>
      </c>
      <c r="D17" s="25">
        <f>'[1]4.ведомства'!Q1050</f>
        <v>0</v>
      </c>
      <c r="E17" s="25">
        <f>'[1]4.ведомства'!W1050</f>
        <v>0</v>
      </c>
    </row>
    <row r="18" spans="1:9" ht="36" x14ac:dyDescent="0.2">
      <c r="A18" s="16" t="s">
        <v>16</v>
      </c>
      <c r="B18" s="26"/>
      <c r="C18" s="18">
        <f>C19</f>
        <v>116099259.35999998</v>
      </c>
      <c r="D18" s="19">
        <f t="shared" ref="D18:E18" si="0">D19</f>
        <v>0</v>
      </c>
      <c r="E18" s="19">
        <f t="shared" si="0"/>
        <v>0</v>
      </c>
    </row>
    <row r="19" spans="1:9" x14ac:dyDescent="0.2">
      <c r="A19" s="22" t="s">
        <v>12</v>
      </c>
      <c r="B19" s="27">
        <v>731</v>
      </c>
      <c r="C19" s="24">
        <f>C20+C21</f>
        <v>116099259.35999998</v>
      </c>
      <c r="D19" s="25">
        <f t="shared" ref="D19:E19" si="1">D20+D21</f>
        <v>0</v>
      </c>
      <c r="E19" s="25">
        <f t="shared" si="1"/>
        <v>0</v>
      </c>
    </row>
    <row r="20" spans="1:9" x14ac:dyDescent="0.2">
      <c r="A20" s="22" t="s">
        <v>13</v>
      </c>
      <c r="B20" s="27"/>
      <c r="C20" s="24">
        <f>'[1]4.ведомства'!L1028+'[1]3. разделы '!K443</f>
        <v>106402264.31999999</v>
      </c>
      <c r="D20" s="25">
        <f>'[1]4.ведомства'!R1028</f>
        <v>0</v>
      </c>
      <c r="E20" s="25">
        <v>0</v>
      </c>
    </row>
    <row r="21" spans="1:9" x14ac:dyDescent="0.2">
      <c r="A21" s="22" t="s">
        <v>17</v>
      </c>
      <c r="B21" s="27"/>
      <c r="C21" s="24">
        <f>'[1]4.ведомства'!K1028-'[1]4.ведомства'!L1028+'[1]3. разделы '!J443-'[1]3. разделы '!K443</f>
        <v>9696995.0399999991</v>
      </c>
      <c r="D21" s="25">
        <f>'[1]4.ведомства'!Q1028-'[1]4.ведомства'!R1028</f>
        <v>0</v>
      </c>
      <c r="E21" s="25">
        <f>'[1]4.ведомства'!W1128</f>
        <v>0</v>
      </c>
    </row>
    <row r="22" spans="1:9" s="20" customFormat="1" ht="25.5" customHeight="1" x14ac:dyDescent="0.2">
      <c r="A22" s="16" t="s">
        <v>18</v>
      </c>
      <c r="B22" s="26"/>
      <c r="C22" s="28">
        <f>C23</f>
        <v>1191.8999999990688</v>
      </c>
      <c r="D22" s="19">
        <f>D23</f>
        <v>182495408.09999999</v>
      </c>
      <c r="E22" s="19">
        <f>E23</f>
        <v>0</v>
      </c>
      <c r="G22" s="21"/>
      <c r="H22" s="21"/>
      <c r="I22" s="21"/>
    </row>
    <row r="23" spans="1:9" x14ac:dyDescent="0.2">
      <c r="A23" s="22" t="s">
        <v>12</v>
      </c>
      <c r="B23" s="27">
        <v>731</v>
      </c>
      <c r="C23" s="29">
        <f>C25+C24</f>
        <v>1191.8999999990688</v>
      </c>
      <c r="D23" s="29">
        <f>D25+D24</f>
        <v>182495408.09999999</v>
      </c>
      <c r="E23" s="25">
        <f>E25</f>
        <v>0</v>
      </c>
    </row>
    <row r="24" spans="1:9" x14ac:dyDescent="0.2">
      <c r="A24" s="22" t="s">
        <v>13</v>
      </c>
      <c r="B24" s="27"/>
      <c r="C24" s="29">
        <f>'[1]4.ведомства'!K1118</f>
        <v>1000</v>
      </c>
      <c r="D24" s="25">
        <f>'[1]4.ведомства'!Q1118</f>
        <v>153113700</v>
      </c>
      <c r="E24" s="25">
        <f>'[1]4.ведомства'!W1118</f>
        <v>0</v>
      </c>
    </row>
    <row r="25" spans="1:9" x14ac:dyDescent="0.2">
      <c r="A25" s="22" t="s">
        <v>17</v>
      </c>
      <c r="B25" s="27"/>
      <c r="C25" s="30">
        <f>'[1]4.ведомства'!K1120+'[1]4.ведомства'!K1126</f>
        <v>191.89999999906868</v>
      </c>
      <c r="D25" s="25">
        <f>'[1]4.ведомства'!Q1120+'[1]4.ведомства'!Q1126</f>
        <v>29381708.100000001</v>
      </c>
      <c r="E25" s="25">
        <f>'[1]4.ведомства'!W1120+'[1]4.ведомства'!W1126</f>
        <v>0</v>
      </c>
    </row>
    <row r="26" spans="1:9" s="20" customFormat="1" ht="24" x14ac:dyDescent="0.2">
      <c r="A26" s="31" t="s">
        <v>19</v>
      </c>
      <c r="B26" s="26"/>
      <c r="C26" s="32">
        <f>C27</f>
        <v>40000000</v>
      </c>
      <c r="D26" s="32">
        <f t="shared" ref="D26:E26" si="2">D27</f>
        <v>1070000000</v>
      </c>
      <c r="E26" s="32">
        <f t="shared" si="2"/>
        <v>1070000000</v>
      </c>
      <c r="G26" s="21"/>
      <c r="H26" s="21"/>
      <c r="I26" s="21"/>
    </row>
    <row r="27" spans="1:9" x14ac:dyDescent="0.2">
      <c r="A27" s="22" t="s">
        <v>12</v>
      </c>
      <c r="B27" s="27">
        <v>731</v>
      </c>
      <c r="C27" s="30">
        <f>C28+C29</f>
        <v>40000000</v>
      </c>
      <c r="D27" s="30">
        <f t="shared" ref="D27:E27" si="3">D28+D29</f>
        <v>1070000000</v>
      </c>
      <c r="E27" s="30">
        <f t="shared" si="3"/>
        <v>1070000000</v>
      </c>
    </row>
    <row r="28" spans="1:9" x14ac:dyDescent="0.2">
      <c r="A28" s="22" t="s">
        <v>13</v>
      </c>
      <c r="B28" s="27"/>
      <c r="C28" s="30">
        <f>'[1]4.ведомства'!L1009</f>
        <v>39996000</v>
      </c>
      <c r="D28" s="25">
        <f>'[1]4.ведомства'!R1009</f>
        <v>1069893000</v>
      </c>
      <c r="E28" s="25">
        <f>'[1]4.ведомства'!X1009</f>
        <v>1069893000</v>
      </c>
    </row>
    <row r="29" spans="1:9" x14ac:dyDescent="0.2">
      <c r="A29" s="22" t="s">
        <v>17</v>
      </c>
      <c r="B29" s="27"/>
      <c r="C29" s="30">
        <f>'[1]4.ведомства'!K1009-'[1]4.ведомства'!L1009</f>
        <v>4000</v>
      </c>
      <c r="D29" s="25">
        <f>'[1]4.ведомства'!Q1009-'[1]4.ведомства'!R1009</f>
        <v>107000</v>
      </c>
      <c r="E29" s="25">
        <f>'[1]4.ведомства'!W1009-'[1]4.ведомства'!X1009</f>
        <v>107000</v>
      </c>
    </row>
    <row r="30" spans="1:9" ht="36" x14ac:dyDescent="0.2">
      <c r="A30" s="16" t="s">
        <v>20</v>
      </c>
      <c r="B30" s="27"/>
      <c r="C30" s="32">
        <f>C31+C32</f>
        <v>0</v>
      </c>
      <c r="D30" s="32">
        <f t="shared" ref="D30" si="4">D31+D32</f>
        <v>0</v>
      </c>
      <c r="E30" s="32">
        <f>E31</f>
        <v>87504600</v>
      </c>
    </row>
    <row r="31" spans="1:9" x14ac:dyDescent="0.2">
      <c r="A31" s="22" t="s">
        <v>12</v>
      </c>
      <c r="B31" s="27">
        <v>731</v>
      </c>
      <c r="C31" s="30">
        <f>'[1]4.ведомства'!K1025</f>
        <v>0</v>
      </c>
      <c r="D31" s="25">
        <f>'[1]4.ведомства'!Q1025</f>
        <v>0</v>
      </c>
      <c r="E31" s="25">
        <f>E32+E33</f>
        <v>87504600</v>
      </c>
    </row>
    <row r="32" spans="1:9" x14ac:dyDescent="0.2">
      <c r="A32" s="22" t="s">
        <v>13</v>
      </c>
      <c r="B32" s="27"/>
      <c r="C32" s="30">
        <f>'[1]4.ведомства'!L1025</f>
        <v>0</v>
      </c>
      <c r="D32" s="25">
        <f>'[1]4.ведомства'!R1025</f>
        <v>0</v>
      </c>
      <c r="E32" s="25">
        <f>'[1]4.ведомства'!X1025</f>
        <v>87495800</v>
      </c>
    </row>
    <row r="33" spans="1:9" x14ac:dyDescent="0.2">
      <c r="A33" s="22" t="s">
        <v>17</v>
      </c>
      <c r="B33" s="27"/>
      <c r="C33" s="30">
        <f>'[1]4.ведомства'!K1025-'[1]4.ведомства'!L1025</f>
        <v>0</v>
      </c>
      <c r="D33" s="25">
        <f>'[1]4.ведомства'!Q1025-'[1]4.ведомства'!R1025</f>
        <v>0</v>
      </c>
      <c r="E33" s="25">
        <f>'[1]4.ведомства'!W1025-'[1]4.ведомства'!X1025</f>
        <v>8800</v>
      </c>
    </row>
    <row r="34" spans="1:9" s="34" customFormat="1" x14ac:dyDescent="0.2">
      <c r="A34" s="16" t="s">
        <v>21</v>
      </c>
      <c r="B34" s="33"/>
      <c r="C34" s="19">
        <f>C22+C10+C18+C14+C26+C30</f>
        <v>213320451.25999999</v>
      </c>
      <c r="D34" s="19">
        <f t="shared" ref="D34:E34" si="5">D22+D10+D18+D14+D26+D30</f>
        <v>1252495408.0999999</v>
      </c>
      <c r="E34" s="19">
        <f t="shared" si="5"/>
        <v>1157504600</v>
      </c>
      <c r="G34" s="35"/>
      <c r="H34" s="35"/>
      <c r="I34" s="35"/>
    </row>
    <row r="35" spans="1:9" ht="15" customHeight="1" x14ac:dyDescent="0.2">
      <c r="A35" s="36" t="s">
        <v>22</v>
      </c>
      <c r="C35" s="37"/>
    </row>
    <row r="36" spans="1:9" x14ac:dyDescent="0.2">
      <c r="C36" s="38"/>
    </row>
    <row r="41" spans="1:9" x14ac:dyDescent="0.2">
      <c r="D41" s="39"/>
    </row>
  </sheetData>
  <mergeCells count="7">
    <mergeCell ref="A5:E5"/>
    <mergeCell ref="A8:A9"/>
    <mergeCell ref="B8:B9"/>
    <mergeCell ref="C8:E8"/>
    <mergeCell ref="A1:E1"/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2024-08-20T09:01:03Z</cp:lastPrinted>
  <dcterms:created xsi:type="dcterms:W3CDTF">2024-08-20T09:00:27Z</dcterms:created>
  <dcterms:modified xsi:type="dcterms:W3CDTF">2024-09-20T07:07:28Z</dcterms:modified>
</cp:coreProperties>
</file>