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Таблицы к пояснительной\"/>
    </mc:Choice>
  </mc:AlternateContent>
  <bookViews>
    <workbookView xWindow="0" yWindow="0" windowWidth="28800" windowHeight="11835"/>
  </bookViews>
  <sheets>
    <sheet name="свод 2025" sheetId="1" r:id="rId1"/>
  </sheets>
  <externalReferences>
    <externalReference r:id="rId2"/>
  </externalReferences>
  <definedNames>
    <definedName name="_xlnm.Print_Area" localSheetId="0">'свод 2025'!$A$1:$K$53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0" i="1"/>
  <c r="H11" i="1"/>
  <c r="H10" i="1"/>
  <c r="E11" i="1"/>
  <c r="E10" i="1"/>
  <c r="J51" i="1" l="1"/>
  <c r="K51" i="1" s="1"/>
  <c r="I51" i="1"/>
  <c r="G51" i="1"/>
  <c r="F51" i="1"/>
  <c r="H51" i="1" s="1"/>
  <c r="J49" i="1"/>
  <c r="I49" i="1"/>
  <c r="K49" i="1" s="1"/>
  <c r="G49" i="1"/>
  <c r="F49" i="1"/>
  <c r="H49" i="1" s="1"/>
  <c r="D49" i="1"/>
  <c r="C49" i="1"/>
  <c r="E49" i="1" s="1"/>
  <c r="J48" i="1"/>
  <c r="K48" i="1" s="1"/>
  <c r="I48" i="1"/>
  <c r="G48" i="1"/>
  <c r="F48" i="1"/>
  <c r="H48" i="1" s="1"/>
  <c r="D48" i="1"/>
  <c r="C48" i="1"/>
  <c r="E48" i="1" s="1"/>
  <c r="J47" i="1"/>
  <c r="I47" i="1"/>
  <c r="K47" i="1" s="1"/>
  <c r="G47" i="1"/>
  <c r="H47" i="1" s="1"/>
  <c r="F47" i="1"/>
  <c r="D47" i="1"/>
  <c r="C47" i="1"/>
  <c r="E47" i="1" s="1"/>
  <c r="J46" i="1"/>
  <c r="I46" i="1"/>
  <c r="K46" i="1" s="1"/>
  <c r="G46" i="1"/>
  <c r="F46" i="1"/>
  <c r="H46" i="1" s="1"/>
  <c r="D46" i="1"/>
  <c r="E46" i="1" s="1"/>
  <c r="C46" i="1"/>
  <c r="J45" i="1"/>
  <c r="I45" i="1"/>
  <c r="K45" i="1" s="1"/>
  <c r="G45" i="1"/>
  <c r="F45" i="1"/>
  <c r="H45" i="1" s="1"/>
  <c r="D45" i="1"/>
  <c r="C45" i="1"/>
  <c r="E45" i="1" s="1"/>
  <c r="J44" i="1"/>
  <c r="K44" i="1" s="1"/>
  <c r="I44" i="1"/>
  <c r="G44" i="1"/>
  <c r="F44" i="1"/>
  <c r="H44" i="1" s="1"/>
  <c r="D44" i="1"/>
  <c r="C44" i="1"/>
  <c r="E44" i="1" s="1"/>
  <c r="J43" i="1"/>
  <c r="I43" i="1"/>
  <c r="K43" i="1" s="1"/>
  <c r="G43" i="1"/>
  <c r="H43" i="1" s="1"/>
  <c r="F43" i="1"/>
  <c r="D43" i="1"/>
  <c r="C43" i="1"/>
  <c r="E43" i="1" s="1"/>
  <c r="J42" i="1"/>
  <c r="I42" i="1"/>
  <c r="K42" i="1" s="1"/>
  <c r="G42" i="1"/>
  <c r="F42" i="1"/>
  <c r="H42" i="1" s="1"/>
  <c r="D42" i="1"/>
  <c r="E42" i="1" s="1"/>
  <c r="C42" i="1"/>
  <c r="J41" i="1"/>
  <c r="I41" i="1"/>
  <c r="K41" i="1" s="1"/>
  <c r="G41" i="1"/>
  <c r="F41" i="1"/>
  <c r="H41" i="1" s="1"/>
  <c r="D41" i="1"/>
  <c r="C41" i="1"/>
  <c r="E41" i="1" s="1"/>
  <c r="J40" i="1"/>
  <c r="K40" i="1" s="1"/>
  <c r="I40" i="1"/>
  <c r="G40" i="1"/>
  <c r="F40" i="1"/>
  <c r="H40" i="1" s="1"/>
  <c r="D40" i="1"/>
  <c r="C40" i="1"/>
  <c r="E40" i="1" s="1"/>
  <c r="J39" i="1"/>
  <c r="J50" i="1" s="1"/>
  <c r="I39" i="1"/>
  <c r="I50" i="1" s="1"/>
  <c r="G39" i="1"/>
  <c r="G50" i="1" s="1"/>
  <c r="F39" i="1"/>
  <c r="D39" i="1"/>
  <c r="C39" i="1"/>
  <c r="C50" i="1" s="1"/>
  <c r="K29" i="1"/>
  <c r="J29" i="1"/>
  <c r="I29" i="1"/>
  <c r="H29" i="1"/>
  <c r="G29" i="1"/>
  <c r="F29" i="1"/>
  <c r="E29" i="1"/>
  <c r="D29" i="1"/>
  <c r="C29" i="1"/>
  <c r="K28" i="1"/>
  <c r="J28" i="1"/>
  <c r="I28" i="1"/>
  <c r="H28" i="1"/>
  <c r="G28" i="1"/>
  <c r="F28" i="1"/>
  <c r="E28" i="1"/>
  <c r="D28" i="1"/>
  <c r="C28" i="1"/>
  <c r="K27" i="1"/>
  <c r="J27" i="1"/>
  <c r="I27" i="1"/>
  <c r="H27" i="1"/>
  <c r="G27" i="1"/>
  <c r="G23" i="1" s="1"/>
  <c r="G22" i="1" s="1"/>
  <c r="F27" i="1"/>
  <c r="E27" i="1"/>
  <c r="D27" i="1"/>
  <c r="C27" i="1"/>
  <c r="K26" i="1"/>
  <c r="J26" i="1"/>
  <c r="I26" i="1"/>
  <c r="H26" i="1"/>
  <c r="G26" i="1"/>
  <c r="F26" i="1"/>
  <c r="E26" i="1"/>
  <c r="D26" i="1"/>
  <c r="C26" i="1"/>
  <c r="K25" i="1"/>
  <c r="J25" i="1"/>
  <c r="I25" i="1"/>
  <c r="H25" i="1"/>
  <c r="G25" i="1"/>
  <c r="F25" i="1"/>
  <c r="E25" i="1"/>
  <c r="E23" i="1" s="1"/>
  <c r="E22" i="1" s="1"/>
  <c r="D25" i="1"/>
  <c r="D23" i="1" s="1"/>
  <c r="D22" i="1" s="1"/>
  <c r="C25" i="1"/>
  <c r="C23" i="1" s="1"/>
  <c r="C22" i="1" s="1"/>
  <c r="K24" i="1"/>
  <c r="K23" i="1" s="1"/>
  <c r="K22" i="1" s="1"/>
  <c r="J24" i="1"/>
  <c r="J23" i="1" s="1"/>
  <c r="J22" i="1" s="1"/>
  <c r="I24" i="1"/>
  <c r="H24" i="1"/>
  <c r="G24" i="1"/>
  <c r="F24" i="1"/>
  <c r="F23" i="1" s="1"/>
  <c r="F22" i="1" s="1"/>
  <c r="E24" i="1"/>
  <c r="D24" i="1"/>
  <c r="C24" i="1"/>
  <c r="I23" i="1"/>
  <c r="I22" i="1" s="1"/>
  <c r="H23" i="1"/>
  <c r="H22" i="1" s="1"/>
  <c r="K21" i="1"/>
  <c r="J21" i="1"/>
  <c r="I21" i="1"/>
  <c r="H21" i="1"/>
  <c r="G21" i="1"/>
  <c r="F21" i="1"/>
  <c r="E21" i="1"/>
  <c r="D21" i="1"/>
  <c r="C21" i="1"/>
  <c r="K20" i="1"/>
  <c r="J20" i="1"/>
  <c r="I20" i="1"/>
  <c r="H20" i="1"/>
  <c r="G20" i="1"/>
  <c r="F20" i="1"/>
  <c r="E20" i="1"/>
  <c r="D20" i="1"/>
  <c r="C20" i="1"/>
  <c r="K19" i="1"/>
  <c r="J19" i="1"/>
  <c r="I19" i="1"/>
  <c r="H19" i="1"/>
  <c r="G19" i="1"/>
  <c r="G15" i="1" s="1"/>
  <c r="F19" i="1"/>
  <c r="E19" i="1"/>
  <c r="D19" i="1"/>
  <c r="C19" i="1"/>
  <c r="K18" i="1"/>
  <c r="J18" i="1"/>
  <c r="I18" i="1"/>
  <c r="H18" i="1"/>
  <c r="G18" i="1"/>
  <c r="F18" i="1"/>
  <c r="E18" i="1"/>
  <c r="D18" i="1"/>
  <c r="C18" i="1"/>
  <c r="K17" i="1"/>
  <c r="J17" i="1"/>
  <c r="I17" i="1"/>
  <c r="H17" i="1"/>
  <c r="G17" i="1"/>
  <c r="F17" i="1"/>
  <c r="E17" i="1"/>
  <c r="E15" i="1" s="1"/>
  <c r="D17" i="1"/>
  <c r="D15" i="1" s="1"/>
  <c r="C17" i="1"/>
  <c r="C15" i="1" s="1"/>
  <c r="K16" i="1"/>
  <c r="K15" i="1" s="1"/>
  <c r="J16" i="1"/>
  <c r="J15" i="1" s="1"/>
  <c r="I16" i="1"/>
  <c r="H16" i="1"/>
  <c r="G16" i="1"/>
  <c r="F16" i="1"/>
  <c r="F15" i="1" s="1"/>
  <c r="E16" i="1"/>
  <c r="D16" i="1"/>
  <c r="C16" i="1"/>
  <c r="I15" i="1"/>
  <c r="H15" i="1"/>
  <c r="K14" i="1"/>
  <c r="J14" i="1"/>
  <c r="I14" i="1"/>
  <c r="H14" i="1"/>
  <c r="G14" i="1"/>
  <c r="F14" i="1"/>
  <c r="E14" i="1"/>
  <c r="D14" i="1"/>
  <c r="C14" i="1"/>
  <c r="K13" i="1"/>
  <c r="J13" i="1"/>
  <c r="I13" i="1"/>
  <c r="H13" i="1"/>
  <c r="G13" i="1"/>
  <c r="F13" i="1"/>
  <c r="E13" i="1"/>
  <c r="D13" i="1"/>
  <c r="C13" i="1"/>
  <c r="K12" i="1"/>
  <c r="J12" i="1"/>
  <c r="I12" i="1"/>
  <c r="H12" i="1"/>
  <c r="G12" i="1"/>
  <c r="F12" i="1"/>
  <c r="E12" i="1"/>
  <c r="D12" i="1"/>
  <c r="C12" i="1"/>
  <c r="K9" i="1"/>
  <c r="K8" i="1" s="1"/>
  <c r="J11" i="1"/>
  <c r="J9" i="1" s="1"/>
  <c r="J8" i="1" s="1"/>
  <c r="J30" i="1" s="1"/>
  <c r="J53" i="1" s="1"/>
  <c r="I11" i="1"/>
  <c r="I9" i="1" s="1"/>
  <c r="I8" i="1" s="1"/>
  <c r="I30" i="1" s="1"/>
  <c r="I53" i="1" s="1"/>
  <c r="G11" i="1"/>
  <c r="F11" i="1"/>
  <c r="D11" i="1"/>
  <c r="C11" i="1"/>
  <c r="J10" i="1"/>
  <c r="I10" i="1"/>
  <c r="H9" i="1"/>
  <c r="H8" i="1" s="1"/>
  <c r="H30" i="1" s="1"/>
  <c r="G10" i="1"/>
  <c r="G9" i="1" s="1"/>
  <c r="G8" i="1" s="1"/>
  <c r="G30" i="1" s="1"/>
  <c r="G53" i="1" s="1"/>
  <c r="F10" i="1"/>
  <c r="F9" i="1" s="1"/>
  <c r="F8" i="1" s="1"/>
  <c r="F30" i="1" s="1"/>
  <c r="E9" i="1"/>
  <c r="D10" i="1"/>
  <c r="D9" i="1" s="1"/>
  <c r="C10" i="1"/>
  <c r="C9" i="1"/>
  <c r="F53" i="1" l="1"/>
  <c r="H53" i="1"/>
  <c r="K30" i="1"/>
  <c r="K53" i="1" s="1"/>
  <c r="C8" i="1"/>
  <c r="C30" i="1" s="1"/>
  <c r="C53" i="1" s="1"/>
  <c r="D8" i="1"/>
  <c r="D30" i="1" s="1"/>
  <c r="E8" i="1"/>
  <c r="E30" i="1" s="1"/>
  <c r="E39" i="1"/>
  <c r="E50" i="1" s="1"/>
  <c r="D50" i="1"/>
  <c r="H39" i="1"/>
  <c r="H50" i="1" s="1"/>
  <c r="F50" i="1"/>
  <c r="K39" i="1"/>
  <c r="K50" i="1" s="1"/>
  <c r="E53" i="1" l="1"/>
  <c r="D53" i="1"/>
</calcChain>
</file>

<file path=xl/sharedStrings.xml><?xml version="1.0" encoding="utf-8"?>
<sst xmlns="http://schemas.openxmlformats.org/spreadsheetml/2006/main" count="102" uniqueCount="82">
  <si>
    <t xml:space="preserve">Свод основных характеристик </t>
  </si>
  <si>
    <t xml:space="preserve"> бюджета ЗАТО г. Североморск на 2025 год - 2027 годы</t>
  </si>
  <si>
    <t xml:space="preserve">Объем поступлений доходов  бюджета ЗАТО г. Североморск </t>
  </si>
  <si>
    <t>рублей</t>
  </si>
  <si>
    <t>Наименование</t>
  </si>
  <si>
    <t>Коды бюджетной классификации Российской Федерации</t>
  </si>
  <si>
    <t>2025 год</t>
  </si>
  <si>
    <t>2026 год</t>
  </si>
  <si>
    <t>2027 год</t>
  </si>
  <si>
    <t>Утверждено</t>
  </si>
  <si>
    <t>Изменения</t>
  </si>
  <si>
    <t>К утверждению</t>
  </si>
  <si>
    <t>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</si>
  <si>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</si>
  <si>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</si>
  <si>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</si>
  <si>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</si>
  <si>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 УСЛУГИ), 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</si>
  <si>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</si>
  <si>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</si>
  <si>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</si>
  <si>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</si>
  <si>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</si>
  <si>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</si>
  <si>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</si>
  <si>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</si>
  <si>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</si>
  <si>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</si>
  <si>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</si>
  <si>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</si>
  <si>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ОКАЗАНИЯ ПЛАТНЫХ УСЛУГ И КОМПЕНСАЦИИ ЗАТРАТ ГОСУДАРСТВА</t>
  </si>
  <si>
    <t>000 1 13 00000 00 0000 000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</si>
  <si>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</si>
  <si>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</si>
  <si>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</si>
  <si>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</si>
  <si>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</si>
  <si>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</si>
  <si>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</si>
  <si>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</si>
  <si>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</si>
  <si>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</si>
  <si>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</si>
  <si>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000 2 02 10000 00 0000 151</t>
  </si>
  <si>
    <t>Субсидии бюджетам субъектов Российской Федерации и муниципальных образований (межбюджетные субсидии)</t>
  </si>
  <si>
    <t>000 2 02 20000 00 0000 151</t>
  </si>
  <si>
    <t>Субвенции бюджетам субъектов Российской Федерации и муниципальных образований</t>
  </si>
  <si>
    <t>000 2 02 30000 00 0000 151</t>
  </si>
  <si>
    <t>Иные межбюджетные трансферты</t>
  </si>
  <si>
    <t>000 2 02 40000 00 0000 151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</si>
  <si>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</si>
  <si>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</si>
  <si>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</si>
  <si>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</si>
  <si>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ВСЕГО доходов</t>
  </si>
  <si>
    <t>Распределение бюджетных ассигнований  по разделам и подразделам, классификации расходов бюджета</t>
  </si>
  <si>
    <t>Раздел</t>
  </si>
  <si>
    <t>Общегосударственные вопросы</t>
  </si>
  <si>
    <t>01</t>
  </si>
  <si>
    <t>Национальная безопасность и правоохранительная деятельность</t>
  </si>
  <si>
    <t>03</t>
  </si>
  <si>
    <t>Национальная экономика</t>
  </si>
  <si>
    <t>04</t>
  </si>
  <si>
    <t>Жилищно-коммунальное хозяйство</t>
  </si>
  <si>
    <t>05</t>
  </si>
  <si>
    <t>Охрана окружающей среды</t>
  </si>
  <si>
    <t>06</t>
  </si>
  <si>
    <t>Образование</t>
  </si>
  <si>
    <t>07</t>
  </si>
  <si>
    <t>Культура и кинематография</t>
  </si>
  <si>
    <t>08</t>
  </si>
  <si>
    <t>Социальная политика</t>
  </si>
  <si>
    <t>10</t>
  </si>
  <si>
    <t>Физическая культура и спорт</t>
  </si>
  <si>
    <t>11</t>
  </si>
  <si>
    <t>Средства массовой информации</t>
  </si>
  <si>
    <t>12</t>
  </si>
  <si>
    <t>Обслуживание государственного и муниципального долга</t>
  </si>
  <si>
    <t>13</t>
  </si>
  <si>
    <t>ВСЕГО РАСХОДОВ</t>
  </si>
  <si>
    <t>Условно утвержденные расходы</t>
  </si>
  <si>
    <t>Дефицит(-)/Профицит (+)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</si>
</sst>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_р_._-;\-* #,##0.00_р_._-;_-* &quot;-&quot;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2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6" fillId="0" borderId="0" xfId="0" applyNumberFormat="1" applyFont="1" applyAlignment="1">
      <alignment horizontal="justify" vertical="center" wrapText="1"/>
    </xf>
    <xf numFmtId="49" fontId="6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justify" vertical="center" wrapText="1"/>
    </xf>
    <xf numFmtId="49" fontId="9" fillId="0" borderId="6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 applyProtection="1">
      <alignment horizontal="right" vertical="center"/>
      <protection locked="0"/>
    </xf>
    <xf numFmtId="0" fontId="9" fillId="0" borderId="0" xfId="0" applyFont="1"/>
    <xf numFmtId="2" fontId="10" fillId="0" borderId="6" xfId="0" applyNumberFormat="1" applyFont="1" applyBorder="1" applyAlignment="1">
      <alignment horizontal="justify" vertical="center" wrapText="1"/>
    </xf>
    <xf numFmtId="49" fontId="10" fillId="0" borderId="6" xfId="0" applyNumberFormat="1" applyFont="1" applyBorder="1" applyAlignment="1">
      <alignment horizontal="center" vertical="center"/>
    </xf>
    <xf numFmtId="4" fontId="10" fillId="0" borderId="6" xfId="0" applyNumberFormat="1" applyFont="1" applyBorder="1" applyAlignment="1" applyProtection="1">
      <alignment horizontal="right" vertical="center"/>
      <protection locked="0"/>
    </xf>
    <xf numFmtId="0" fontId="10" fillId="0" borderId="0" xfId="0" applyFont="1"/>
    <xf numFmtId="0" fontId="10" fillId="2" borderId="6" xfId="0" applyFont="1" applyFill="1" applyBorder="1" applyAlignment="1">
      <alignment horizontal="left" vertical="center" wrapText="1"/>
    </xf>
    <xf numFmtId="2" fontId="3" fillId="0" borderId="6" xfId="0" applyNumberFormat="1" applyFont="1" applyBorder="1" applyAlignment="1">
      <alignment horizontal="justify" vertical="center" wrapText="1"/>
    </xf>
    <xf numFmtId="49" fontId="3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 applyProtection="1">
      <alignment horizontal="right" vertical="center"/>
      <protection locked="0"/>
    </xf>
    <xf numFmtId="2" fontId="3" fillId="0" borderId="6" xfId="0" applyNumberFormat="1" applyFont="1" applyBorder="1" applyAlignment="1">
      <alignment horizontal="justify" wrapText="1"/>
    </xf>
    <xf numFmtId="0" fontId="10" fillId="0" borderId="6" xfId="0" applyFont="1" applyBorder="1" applyAlignment="1" applyProtection="1">
      <alignment vertical="center" wrapText="1"/>
      <protection locked="0"/>
    </xf>
    <xf numFmtId="2" fontId="8" fillId="0" borderId="6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vertical="center"/>
    </xf>
    <xf numFmtId="4" fontId="8" fillId="0" borderId="6" xfId="0" applyNumberFormat="1" applyFont="1" applyBorder="1" applyAlignment="1" applyProtection="1">
      <alignment horizontal="right" vertical="center"/>
      <protection locked="0"/>
    </xf>
    <xf numFmtId="0" fontId="8" fillId="0" borderId="0" xfId="0" applyFont="1"/>
    <xf numFmtId="3" fontId="2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/>
    </xf>
    <xf numFmtId="4" fontId="6" fillId="0" borderId="0" xfId="0" quotePrefix="1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/>
    </xf>
    <xf numFmtId="4" fontId="8" fillId="2" borderId="6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horizontal="right" vertical="center"/>
    </xf>
    <xf numFmtId="4" fontId="3" fillId="2" borderId="6" xfId="1" applyNumberFormat="1" applyFont="1" applyFill="1" applyBorder="1" applyAlignment="1">
      <alignment horizontal="right" vertical="center"/>
    </xf>
    <xf numFmtId="4" fontId="3" fillId="0" borderId="0" xfId="0" applyNumberFormat="1" applyFont="1"/>
    <xf numFmtId="2" fontId="8" fillId="0" borderId="6" xfId="0" applyNumberFormat="1" applyFont="1" applyBorder="1" applyAlignment="1">
      <alignment vertical="center" wrapText="1"/>
    </xf>
    <xf numFmtId="4" fontId="8" fillId="0" borderId="6" xfId="1" applyNumberFormat="1" applyFont="1" applyBorder="1" applyAlignment="1">
      <alignment horizontal="right" vertical="center" wrapText="1"/>
    </xf>
    <xf numFmtId="4" fontId="8" fillId="0" borderId="6" xfId="1" applyNumberFormat="1" applyFont="1" applyBorder="1" applyAlignment="1">
      <alignment horizontal="right" vertical="center"/>
    </xf>
    <xf numFmtId="4" fontId="8" fillId="2" borderId="6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Alignment="1">
      <alignment horizontal="justify" vertical="center" wrapText="1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4" fontId="8" fillId="0" borderId="0" xfId="0" applyNumberFormat="1" applyFont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4" fontId="7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wrapText="1"/>
    </xf>
    <xf numFmtId="0" fontId="8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 applyProtection="1">
      <alignment horizontal="right" vertical="center"/>
      <protection locked="0"/>
    </xf>
    <xf numFmtId="4" fontId="10" fillId="2" borderId="6" xfId="0" applyNumberFormat="1" applyFont="1" applyFill="1" applyBorder="1" applyAlignment="1" applyProtection="1">
      <alignment horizontal="right" vertical="center"/>
      <protection locked="0"/>
    </xf>
    <xf numFmtId="4" fontId="3" fillId="2" borderId="6" xfId="0" applyNumberFormat="1" applyFont="1" applyFill="1" applyBorder="1" applyAlignment="1" applyProtection="1">
      <alignment horizontal="right" vertical="center"/>
      <protection locked="0"/>
    </xf>
    <xf numFmtId="4" fontId="8" fillId="2" borderId="6" xfId="0" applyNumberFormat="1" applyFont="1" applyFill="1" applyBorder="1" applyAlignment="1" applyProtection="1">
      <alignment horizontal="right" vertical="center"/>
      <protection locked="0"/>
    </xf>
    <xf numFmtId="4" fontId="3" fillId="2" borderId="6" xfId="0" applyNumberFormat="1" applyFont="1" applyFill="1" applyBorder="1" applyAlignment="1">
      <alignment horizontal="right" vertical="center"/>
    </xf>
    <xf numFmtId="4" fontId="8" fillId="2" borderId="6" xfId="1" applyNumberFormat="1" applyFont="1" applyFill="1" applyBorder="1" applyAlignment="1">
      <alignment horizontal="right" vertical="center"/>
    </xf>
    <xf numFmtId="165" fontId="3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4" fontId="8" fillId="2" borderId="0" xfId="0" applyNumberFormat="1" applyFont="1" applyFill="1" applyAlignment="1">
      <alignment horizontal="right" vertical="center"/>
    </xf>
    <xf numFmtId="4" fontId="3" fillId="2" borderId="0" xfId="0" applyNumberFormat="1" applyFont="1" applyFill="1"/>
    <xf numFmtId="3" fontId="5" fillId="0" borderId="0" xfId="0" applyNumberFormat="1" applyFont="1" applyAlignment="1" applyProtection="1">
      <alignment horizontal="left" vertical="center" wrapText="1"/>
      <protection locked="0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49" fontId="8" fillId="0" borderId="1" xfId="0" quotePrefix="1" applyNumberFormat="1" applyFont="1" applyBorder="1" applyAlignment="1">
      <alignment horizontal="center" vertical="center" wrapText="1"/>
    </xf>
    <xf numFmtId="49" fontId="8" fillId="0" borderId="5" xfId="0" quotePrefix="1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/>
    </xf>
    <xf numFmtId="2" fontId="8" fillId="0" borderId="1" xfId="0" quotePrefix="1" applyNumberFormat="1" applyFont="1" applyBorder="1" applyAlignment="1">
      <alignment horizontal="center" vertical="center" wrapText="1"/>
    </xf>
    <xf numFmtId="2" fontId="8" fillId="0" borderId="5" xfId="0" quotePrefix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5;&#1056;&#1054;&#1045;&#1050;&#1058;%20&#1041;&#1070;&#1044;&#1046;&#1045;&#1058;&#1040;/&#1055;&#1056;&#1054;&#1045;&#1050;&#1058;%202025-2027/&#1055;&#1088;&#1080;&#1083;&#1086;&#1078;&#1077;&#1085;&#1080;&#1103;%20&#1082;%20&#1087;&#1088;&#1086;&#1077;&#1082;&#1090;&#1091;%20&#1056;&#1077;&#1096;&#1077;&#1085;&#1080;&#1103;%2025-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>
        <row r="12">
          <cell r="C12">
            <v>1420657745</v>
          </cell>
          <cell r="D12">
            <v>0</v>
          </cell>
          <cell r="E12">
            <v>1420140745</v>
          </cell>
          <cell r="F12">
            <v>1504356309</v>
          </cell>
          <cell r="G12">
            <v>0</v>
          </cell>
          <cell r="H12">
            <v>1503839309</v>
          </cell>
          <cell r="I12">
            <v>1592934645</v>
          </cell>
          <cell r="J12">
            <v>0</v>
          </cell>
          <cell r="K12">
            <v>1592417645</v>
          </cell>
        </row>
        <row r="20">
          <cell r="C20">
            <v>10527048</v>
          </cell>
          <cell r="D20">
            <v>0</v>
          </cell>
          <cell r="E20">
            <v>11044048</v>
          </cell>
          <cell r="F20">
            <v>10975750</v>
          </cell>
          <cell r="G20">
            <v>0</v>
          </cell>
          <cell r="H20">
            <v>11492750</v>
          </cell>
          <cell r="I20">
            <v>14737500</v>
          </cell>
          <cell r="J20">
            <v>0</v>
          </cell>
          <cell r="K20">
            <v>15254500</v>
          </cell>
        </row>
        <row r="24">
          <cell r="C24">
            <v>45651340</v>
          </cell>
          <cell r="D24">
            <v>0</v>
          </cell>
          <cell r="E24">
            <v>45651340</v>
          </cell>
          <cell r="F24">
            <v>55831208</v>
          </cell>
          <cell r="G24">
            <v>0</v>
          </cell>
          <cell r="H24">
            <v>55831208</v>
          </cell>
          <cell r="I24">
            <v>58070098</v>
          </cell>
          <cell r="J24">
            <v>0</v>
          </cell>
          <cell r="K24">
            <v>58070098</v>
          </cell>
        </row>
        <row r="30">
          <cell r="C30">
            <v>24846760</v>
          </cell>
          <cell r="D30">
            <v>0</v>
          </cell>
          <cell r="E30">
            <v>24846760</v>
          </cell>
          <cell r="F30">
            <v>25085331</v>
          </cell>
          <cell r="G30">
            <v>0</v>
          </cell>
          <cell r="H30">
            <v>25085331</v>
          </cell>
          <cell r="I30">
            <v>25325590</v>
          </cell>
          <cell r="J30">
            <v>0</v>
          </cell>
          <cell r="K30">
            <v>25325590</v>
          </cell>
        </row>
        <row r="36">
          <cell r="C36">
            <v>15241633</v>
          </cell>
          <cell r="D36">
            <v>0</v>
          </cell>
          <cell r="E36">
            <v>15241633</v>
          </cell>
          <cell r="F36">
            <v>15393199</v>
          </cell>
          <cell r="G36">
            <v>0</v>
          </cell>
          <cell r="H36">
            <v>15393199</v>
          </cell>
          <cell r="I36">
            <v>15546281</v>
          </cell>
          <cell r="J36">
            <v>0</v>
          </cell>
          <cell r="K36">
            <v>15546281</v>
          </cell>
        </row>
        <row r="40">
          <cell r="C40">
            <v>99627184.719999999</v>
          </cell>
          <cell r="D40">
            <v>0</v>
          </cell>
          <cell r="E40">
            <v>99627184.719999999</v>
          </cell>
          <cell r="F40">
            <v>103092272.12</v>
          </cell>
          <cell r="G40">
            <v>0</v>
          </cell>
          <cell r="H40">
            <v>103092272.12</v>
          </cell>
          <cell r="I40">
            <v>103092272.12</v>
          </cell>
          <cell r="J40">
            <v>0</v>
          </cell>
          <cell r="K40">
            <v>103092272.12</v>
          </cell>
        </row>
        <row r="50">
          <cell r="C50">
            <v>1235035.8399999999</v>
          </cell>
          <cell r="D50">
            <v>0</v>
          </cell>
          <cell r="E50">
            <v>1235035.8399999999</v>
          </cell>
          <cell r="F50">
            <v>1284437.28</v>
          </cell>
          <cell r="G50">
            <v>0</v>
          </cell>
          <cell r="H50">
            <v>1284437.28</v>
          </cell>
          <cell r="I50">
            <v>1335814.76</v>
          </cell>
          <cell r="J50">
            <v>0</v>
          </cell>
          <cell r="K50">
            <v>1335814.76</v>
          </cell>
        </row>
        <row r="56">
          <cell r="C56">
            <v>1259309</v>
          </cell>
          <cell r="D56">
            <v>0</v>
          </cell>
          <cell r="E56">
            <v>1259309</v>
          </cell>
          <cell r="F56">
            <v>1290071.3999999999</v>
          </cell>
          <cell r="G56">
            <v>0</v>
          </cell>
          <cell r="H56">
            <v>1290071.3999999999</v>
          </cell>
          <cell r="I56">
            <v>1290071.3999999999</v>
          </cell>
          <cell r="J56">
            <v>0</v>
          </cell>
          <cell r="K56">
            <v>1290071.3999999999</v>
          </cell>
        </row>
        <row r="59">
          <cell r="C59">
            <v>3694677.9</v>
          </cell>
          <cell r="D59">
            <v>0</v>
          </cell>
          <cell r="E59">
            <v>3694677.9</v>
          </cell>
          <cell r="F59">
            <v>3842465.02</v>
          </cell>
          <cell r="G59">
            <v>0</v>
          </cell>
          <cell r="H59">
            <v>3842465.02</v>
          </cell>
          <cell r="I59">
            <v>5203030.13</v>
          </cell>
          <cell r="J59">
            <v>0</v>
          </cell>
          <cell r="K59">
            <v>5203030.13</v>
          </cell>
        </row>
        <row r="63">
          <cell r="C63">
            <v>3354461.3500000006</v>
          </cell>
          <cell r="D63">
            <v>0</v>
          </cell>
          <cell r="E63">
            <v>3354461.3500000006</v>
          </cell>
          <cell r="F63">
            <v>2719854.1599999997</v>
          </cell>
          <cell r="G63">
            <v>0</v>
          </cell>
          <cell r="H63">
            <v>2719854.1599999997</v>
          </cell>
          <cell r="I63">
            <v>2719904.1599999997</v>
          </cell>
          <cell r="J63">
            <v>0</v>
          </cell>
          <cell r="K63">
            <v>2719904.1599999997</v>
          </cell>
        </row>
        <row r="87">
          <cell r="C87">
            <v>98619.56</v>
          </cell>
          <cell r="D87">
            <v>0</v>
          </cell>
          <cell r="E87">
            <v>98619.56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</row>
        <row r="94">
          <cell r="C94">
            <v>720428357</v>
          </cell>
          <cell r="D94">
            <v>0</v>
          </cell>
          <cell r="E94">
            <v>720428357</v>
          </cell>
          <cell r="F94">
            <v>515141877</v>
          </cell>
          <cell r="G94">
            <v>0</v>
          </cell>
          <cell r="H94">
            <v>515141877</v>
          </cell>
          <cell r="I94">
            <v>378391929</v>
          </cell>
          <cell r="J94">
            <v>0</v>
          </cell>
          <cell r="K94">
            <v>378391929</v>
          </cell>
        </row>
        <row r="99">
          <cell r="C99">
            <v>1417811855.6099999</v>
          </cell>
          <cell r="D99">
            <v>0</v>
          </cell>
          <cell r="E99">
            <v>1417811855.6099999</v>
          </cell>
          <cell r="F99">
            <v>1593557539.5500002</v>
          </cell>
          <cell r="G99">
            <v>0</v>
          </cell>
          <cell r="H99">
            <v>1593557539.5500002</v>
          </cell>
          <cell r="I99">
            <v>220231738.03999999</v>
          </cell>
          <cell r="J99">
            <v>0</v>
          </cell>
          <cell r="K99">
            <v>220231738.03999999</v>
          </cell>
        </row>
        <row r="123">
          <cell r="C123">
            <v>1831332241.04</v>
          </cell>
          <cell r="D123">
            <v>0</v>
          </cell>
          <cell r="E123">
            <v>1831332241.04</v>
          </cell>
          <cell r="F123">
            <v>1840548272.8399999</v>
          </cell>
          <cell r="G123">
            <v>0</v>
          </cell>
          <cell r="H123">
            <v>1840548272.8399999</v>
          </cell>
          <cell r="I123">
            <v>1845491548.4300001</v>
          </cell>
          <cell r="J123">
            <v>0</v>
          </cell>
          <cell r="K123">
            <v>1845491548.4300001</v>
          </cell>
        </row>
        <row r="132">
          <cell r="C132">
            <v>121882700</v>
          </cell>
          <cell r="D132">
            <v>0</v>
          </cell>
          <cell r="E132">
            <v>121882700</v>
          </cell>
          <cell r="F132">
            <v>118784800</v>
          </cell>
          <cell r="G132">
            <v>0</v>
          </cell>
          <cell r="H132">
            <v>118784800</v>
          </cell>
          <cell r="I132">
            <v>118784800</v>
          </cell>
          <cell r="J132">
            <v>0</v>
          </cell>
          <cell r="K132">
            <v>118784800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</row>
        <row r="151">
          <cell r="C151">
            <v>0</v>
          </cell>
          <cell r="E151">
            <v>0</v>
          </cell>
          <cell r="F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</sheetData>
      <sheetData sheetId="2">
        <row r="10">
          <cell r="F10">
            <v>308948513.23000002</v>
          </cell>
          <cell r="H10">
            <v>0</v>
          </cell>
          <cell r="L10">
            <v>289352055.39999998</v>
          </cell>
          <cell r="N10">
            <v>0</v>
          </cell>
          <cell r="R10">
            <v>288257019.56999999</v>
          </cell>
          <cell r="T10">
            <v>0</v>
          </cell>
        </row>
        <row r="233">
          <cell r="F233">
            <v>20837797.899999999</v>
          </cell>
          <cell r="H233">
            <v>0</v>
          </cell>
          <cell r="L233">
            <v>20734797.899999999</v>
          </cell>
          <cell r="N233">
            <v>0</v>
          </cell>
          <cell r="R233">
            <v>20837797.899999999</v>
          </cell>
          <cell r="T233">
            <v>0</v>
          </cell>
        </row>
        <row r="296">
          <cell r="F296">
            <v>1384723290.0800002</v>
          </cell>
          <cell r="H296">
            <v>0</v>
          </cell>
          <cell r="L296">
            <v>1269132985.1099999</v>
          </cell>
          <cell r="N296">
            <v>0</v>
          </cell>
          <cell r="R296">
            <v>194785971.23999998</v>
          </cell>
          <cell r="T296">
            <v>0</v>
          </cell>
        </row>
        <row r="405">
          <cell r="F405">
            <v>352236490.09000003</v>
          </cell>
          <cell r="H405">
            <v>0</v>
          </cell>
          <cell r="L405">
            <v>546874166.27999997</v>
          </cell>
          <cell r="N405">
            <v>0</v>
          </cell>
          <cell r="R405">
            <v>216194577.78</v>
          </cell>
          <cell r="T405">
            <v>0</v>
          </cell>
        </row>
        <row r="621">
          <cell r="F621">
            <v>1237257.8400000001</v>
          </cell>
          <cell r="H621">
            <v>0</v>
          </cell>
          <cell r="L621">
            <v>1286659.28</v>
          </cell>
          <cell r="N621">
            <v>0</v>
          </cell>
          <cell r="R621">
            <v>1338036.76</v>
          </cell>
          <cell r="T621">
            <v>0</v>
          </cell>
        </row>
        <row r="645">
          <cell r="F645">
            <v>3221119064.2799997</v>
          </cell>
          <cell r="H645">
            <v>0</v>
          </cell>
          <cell r="L645">
            <v>3233990792.2099996</v>
          </cell>
          <cell r="N645">
            <v>0</v>
          </cell>
          <cell r="R645">
            <v>3138283591.4099998</v>
          </cell>
          <cell r="T645">
            <v>0</v>
          </cell>
        </row>
        <row r="922">
          <cell r="F922">
            <v>369049559.11000001</v>
          </cell>
          <cell r="H922">
            <v>0</v>
          </cell>
          <cell r="L922">
            <v>359845525.29000002</v>
          </cell>
          <cell r="N922">
            <v>0</v>
          </cell>
          <cell r="R922">
            <v>354845525.29000002</v>
          </cell>
          <cell r="T922">
            <v>0</v>
          </cell>
        </row>
        <row r="1036">
          <cell r="F1036">
            <v>120949171.28999999</v>
          </cell>
          <cell r="H1036">
            <v>0</v>
          </cell>
          <cell r="L1036">
            <v>122351366.55</v>
          </cell>
          <cell r="N1036">
            <v>0</v>
          </cell>
          <cell r="R1036">
            <v>129302391.55</v>
          </cell>
          <cell r="T1036">
            <v>0</v>
          </cell>
        </row>
        <row r="1119">
          <cell r="F1119">
            <v>10406029.220000001</v>
          </cell>
          <cell r="H1119">
            <v>0</v>
          </cell>
          <cell r="L1119">
            <v>10020895.220000001</v>
          </cell>
          <cell r="N1119">
            <v>0</v>
          </cell>
          <cell r="R1119">
            <v>10020895.220000001</v>
          </cell>
          <cell r="T1119">
            <v>0</v>
          </cell>
        </row>
        <row r="1153">
          <cell r="F1153">
            <v>20887841.23</v>
          </cell>
          <cell r="H1153">
            <v>0</v>
          </cell>
          <cell r="L1153">
            <v>20220056.559999999</v>
          </cell>
          <cell r="N1153">
            <v>0</v>
          </cell>
          <cell r="R1153">
            <v>20220056.559999999</v>
          </cell>
          <cell r="T1153">
            <v>0</v>
          </cell>
        </row>
        <row r="1166">
          <cell r="F1166">
            <v>3827346.9</v>
          </cell>
          <cell r="H1166">
            <v>0</v>
          </cell>
          <cell r="L1166">
            <v>30111771.66</v>
          </cell>
          <cell r="N1166">
            <v>0</v>
          </cell>
          <cell r="R1166">
            <v>72037740.560000002</v>
          </cell>
          <cell r="T1166">
            <v>0</v>
          </cell>
        </row>
        <row r="1176">
          <cell r="N1176">
            <v>0</v>
          </cell>
        </row>
        <row r="1177">
          <cell r="L1177">
            <v>60282832.280000001</v>
          </cell>
          <cell r="R1177">
            <v>119032395.65000001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topLeftCell="A16" workbookViewId="0">
      <selection activeCell="E50" sqref="E50"/>
    </sheetView>
  </sheetViews>
  <sheetFormatPr defaultRowHeight="12.75" x14ac:dyDescent="0.2"/>
  <cols>
    <col min="1" max="1" width="42.7109375" style="44" customWidth="1"/>
    <col min="2" max="2" width="24.28515625" style="45" customWidth="1"/>
    <col min="3" max="3" width="15.5703125" style="46" hidden="1" customWidth="1"/>
    <col min="4" max="4" width="15.5703125" style="4" hidden="1" customWidth="1"/>
    <col min="5" max="5" width="15.5703125" style="51" customWidth="1"/>
    <col min="6" max="7" width="15.5703125" style="52" hidden="1" customWidth="1"/>
    <col min="8" max="8" width="15.5703125" style="52" customWidth="1"/>
    <col min="9" max="10" width="15.5703125" style="52" hidden="1" customWidth="1"/>
    <col min="11" max="11" width="15.5703125" style="52" customWidth="1"/>
    <col min="12" max="252" width="9.140625" style="1"/>
    <col min="253" max="253" width="42.7109375" style="1" customWidth="1"/>
    <col min="254" max="254" width="23.42578125" style="1" customWidth="1"/>
    <col min="255" max="255" width="14.42578125" style="1" customWidth="1"/>
    <col min="256" max="256" width="11.5703125" style="1" customWidth="1"/>
    <col min="257" max="257" width="14.28515625" style="1" customWidth="1"/>
    <col min="258" max="508" width="9.140625" style="1"/>
    <col min="509" max="509" width="42.7109375" style="1" customWidth="1"/>
    <col min="510" max="510" width="23.42578125" style="1" customWidth="1"/>
    <col min="511" max="511" width="14.42578125" style="1" customWidth="1"/>
    <col min="512" max="512" width="11.5703125" style="1" customWidth="1"/>
    <col min="513" max="513" width="14.28515625" style="1" customWidth="1"/>
    <col min="514" max="764" width="9.140625" style="1"/>
    <col min="765" max="765" width="42.7109375" style="1" customWidth="1"/>
    <col min="766" max="766" width="23.42578125" style="1" customWidth="1"/>
    <col min="767" max="767" width="14.42578125" style="1" customWidth="1"/>
    <col min="768" max="768" width="11.5703125" style="1" customWidth="1"/>
    <col min="769" max="769" width="14.28515625" style="1" customWidth="1"/>
    <col min="770" max="1020" width="9.140625" style="1"/>
    <col min="1021" max="1021" width="42.7109375" style="1" customWidth="1"/>
    <col min="1022" max="1022" width="23.42578125" style="1" customWidth="1"/>
    <col min="1023" max="1023" width="14.42578125" style="1" customWidth="1"/>
    <col min="1024" max="1024" width="11.5703125" style="1" customWidth="1"/>
    <col min="1025" max="1025" width="14.28515625" style="1" customWidth="1"/>
    <col min="1026" max="1276" width="9.140625" style="1"/>
    <col min="1277" max="1277" width="42.7109375" style="1" customWidth="1"/>
    <col min="1278" max="1278" width="23.42578125" style="1" customWidth="1"/>
    <col min="1279" max="1279" width="14.42578125" style="1" customWidth="1"/>
    <col min="1280" max="1280" width="11.5703125" style="1" customWidth="1"/>
    <col min="1281" max="1281" width="14.28515625" style="1" customWidth="1"/>
    <col min="1282" max="1532" width="9.140625" style="1"/>
    <col min="1533" max="1533" width="42.7109375" style="1" customWidth="1"/>
    <col min="1534" max="1534" width="23.42578125" style="1" customWidth="1"/>
    <col min="1535" max="1535" width="14.42578125" style="1" customWidth="1"/>
    <col min="1536" max="1536" width="11.5703125" style="1" customWidth="1"/>
    <col min="1537" max="1537" width="14.28515625" style="1" customWidth="1"/>
    <col min="1538" max="1788" width="9.140625" style="1"/>
    <col min="1789" max="1789" width="42.7109375" style="1" customWidth="1"/>
    <col min="1790" max="1790" width="23.42578125" style="1" customWidth="1"/>
    <col min="1791" max="1791" width="14.42578125" style="1" customWidth="1"/>
    <col min="1792" max="1792" width="11.5703125" style="1" customWidth="1"/>
    <col min="1793" max="1793" width="14.28515625" style="1" customWidth="1"/>
    <col min="1794" max="2044" width="9.140625" style="1"/>
    <col min="2045" max="2045" width="42.7109375" style="1" customWidth="1"/>
    <col min="2046" max="2046" width="23.42578125" style="1" customWidth="1"/>
    <col min="2047" max="2047" width="14.42578125" style="1" customWidth="1"/>
    <col min="2048" max="2048" width="11.5703125" style="1" customWidth="1"/>
    <col min="2049" max="2049" width="14.28515625" style="1" customWidth="1"/>
    <col min="2050" max="2300" width="9.140625" style="1"/>
    <col min="2301" max="2301" width="42.7109375" style="1" customWidth="1"/>
    <col min="2302" max="2302" width="23.42578125" style="1" customWidth="1"/>
    <col min="2303" max="2303" width="14.42578125" style="1" customWidth="1"/>
    <col min="2304" max="2304" width="11.5703125" style="1" customWidth="1"/>
    <col min="2305" max="2305" width="14.28515625" style="1" customWidth="1"/>
    <col min="2306" max="2556" width="9.140625" style="1"/>
    <col min="2557" max="2557" width="42.7109375" style="1" customWidth="1"/>
    <col min="2558" max="2558" width="23.42578125" style="1" customWidth="1"/>
    <col min="2559" max="2559" width="14.42578125" style="1" customWidth="1"/>
    <col min="2560" max="2560" width="11.5703125" style="1" customWidth="1"/>
    <col min="2561" max="2561" width="14.28515625" style="1" customWidth="1"/>
    <col min="2562" max="2812" width="9.140625" style="1"/>
    <col min="2813" max="2813" width="42.7109375" style="1" customWidth="1"/>
    <col min="2814" max="2814" width="23.42578125" style="1" customWidth="1"/>
    <col min="2815" max="2815" width="14.42578125" style="1" customWidth="1"/>
    <col min="2816" max="2816" width="11.5703125" style="1" customWidth="1"/>
    <col min="2817" max="2817" width="14.28515625" style="1" customWidth="1"/>
    <col min="2818" max="3068" width="9.140625" style="1"/>
    <col min="3069" max="3069" width="42.7109375" style="1" customWidth="1"/>
    <col min="3070" max="3070" width="23.42578125" style="1" customWidth="1"/>
    <col min="3071" max="3071" width="14.42578125" style="1" customWidth="1"/>
    <col min="3072" max="3072" width="11.5703125" style="1" customWidth="1"/>
    <col min="3073" max="3073" width="14.28515625" style="1" customWidth="1"/>
    <col min="3074" max="3324" width="9.140625" style="1"/>
    <col min="3325" max="3325" width="42.7109375" style="1" customWidth="1"/>
    <col min="3326" max="3326" width="23.42578125" style="1" customWidth="1"/>
    <col min="3327" max="3327" width="14.42578125" style="1" customWidth="1"/>
    <col min="3328" max="3328" width="11.5703125" style="1" customWidth="1"/>
    <col min="3329" max="3329" width="14.28515625" style="1" customWidth="1"/>
    <col min="3330" max="3580" width="9.140625" style="1"/>
    <col min="3581" max="3581" width="42.7109375" style="1" customWidth="1"/>
    <col min="3582" max="3582" width="23.42578125" style="1" customWidth="1"/>
    <col min="3583" max="3583" width="14.42578125" style="1" customWidth="1"/>
    <col min="3584" max="3584" width="11.5703125" style="1" customWidth="1"/>
    <col min="3585" max="3585" width="14.28515625" style="1" customWidth="1"/>
    <col min="3586" max="3836" width="9.140625" style="1"/>
    <col min="3837" max="3837" width="42.7109375" style="1" customWidth="1"/>
    <col min="3838" max="3838" width="23.42578125" style="1" customWidth="1"/>
    <col min="3839" max="3839" width="14.42578125" style="1" customWidth="1"/>
    <col min="3840" max="3840" width="11.5703125" style="1" customWidth="1"/>
    <col min="3841" max="3841" width="14.28515625" style="1" customWidth="1"/>
    <col min="3842" max="4092" width="9.140625" style="1"/>
    <col min="4093" max="4093" width="42.7109375" style="1" customWidth="1"/>
    <col min="4094" max="4094" width="23.42578125" style="1" customWidth="1"/>
    <col min="4095" max="4095" width="14.42578125" style="1" customWidth="1"/>
    <col min="4096" max="4096" width="11.5703125" style="1" customWidth="1"/>
    <col min="4097" max="4097" width="14.28515625" style="1" customWidth="1"/>
    <col min="4098" max="4348" width="9.140625" style="1"/>
    <col min="4349" max="4349" width="42.7109375" style="1" customWidth="1"/>
    <col min="4350" max="4350" width="23.42578125" style="1" customWidth="1"/>
    <col min="4351" max="4351" width="14.42578125" style="1" customWidth="1"/>
    <col min="4352" max="4352" width="11.5703125" style="1" customWidth="1"/>
    <col min="4353" max="4353" width="14.28515625" style="1" customWidth="1"/>
    <col min="4354" max="4604" width="9.140625" style="1"/>
    <col min="4605" max="4605" width="42.7109375" style="1" customWidth="1"/>
    <col min="4606" max="4606" width="23.42578125" style="1" customWidth="1"/>
    <col min="4607" max="4607" width="14.42578125" style="1" customWidth="1"/>
    <col min="4608" max="4608" width="11.5703125" style="1" customWidth="1"/>
    <col min="4609" max="4609" width="14.28515625" style="1" customWidth="1"/>
    <col min="4610" max="4860" width="9.140625" style="1"/>
    <col min="4861" max="4861" width="42.7109375" style="1" customWidth="1"/>
    <col min="4862" max="4862" width="23.42578125" style="1" customWidth="1"/>
    <col min="4863" max="4863" width="14.42578125" style="1" customWidth="1"/>
    <col min="4864" max="4864" width="11.5703125" style="1" customWidth="1"/>
    <col min="4865" max="4865" width="14.28515625" style="1" customWidth="1"/>
    <col min="4866" max="5116" width="9.140625" style="1"/>
    <col min="5117" max="5117" width="42.7109375" style="1" customWidth="1"/>
    <col min="5118" max="5118" width="23.42578125" style="1" customWidth="1"/>
    <col min="5119" max="5119" width="14.42578125" style="1" customWidth="1"/>
    <col min="5120" max="5120" width="11.5703125" style="1" customWidth="1"/>
    <col min="5121" max="5121" width="14.28515625" style="1" customWidth="1"/>
    <col min="5122" max="5372" width="9.140625" style="1"/>
    <col min="5373" max="5373" width="42.7109375" style="1" customWidth="1"/>
    <col min="5374" max="5374" width="23.42578125" style="1" customWidth="1"/>
    <col min="5375" max="5375" width="14.42578125" style="1" customWidth="1"/>
    <col min="5376" max="5376" width="11.5703125" style="1" customWidth="1"/>
    <col min="5377" max="5377" width="14.28515625" style="1" customWidth="1"/>
    <col min="5378" max="5628" width="9.140625" style="1"/>
    <col min="5629" max="5629" width="42.7109375" style="1" customWidth="1"/>
    <col min="5630" max="5630" width="23.42578125" style="1" customWidth="1"/>
    <col min="5631" max="5631" width="14.42578125" style="1" customWidth="1"/>
    <col min="5632" max="5632" width="11.5703125" style="1" customWidth="1"/>
    <col min="5633" max="5633" width="14.28515625" style="1" customWidth="1"/>
    <col min="5634" max="5884" width="9.140625" style="1"/>
    <col min="5885" max="5885" width="42.7109375" style="1" customWidth="1"/>
    <col min="5886" max="5886" width="23.42578125" style="1" customWidth="1"/>
    <col min="5887" max="5887" width="14.42578125" style="1" customWidth="1"/>
    <col min="5888" max="5888" width="11.5703125" style="1" customWidth="1"/>
    <col min="5889" max="5889" width="14.28515625" style="1" customWidth="1"/>
    <col min="5890" max="6140" width="9.140625" style="1"/>
    <col min="6141" max="6141" width="42.7109375" style="1" customWidth="1"/>
    <col min="6142" max="6142" width="23.42578125" style="1" customWidth="1"/>
    <col min="6143" max="6143" width="14.42578125" style="1" customWidth="1"/>
    <col min="6144" max="6144" width="11.5703125" style="1" customWidth="1"/>
    <col min="6145" max="6145" width="14.28515625" style="1" customWidth="1"/>
    <col min="6146" max="6396" width="9.140625" style="1"/>
    <col min="6397" max="6397" width="42.7109375" style="1" customWidth="1"/>
    <col min="6398" max="6398" width="23.42578125" style="1" customWidth="1"/>
    <col min="6399" max="6399" width="14.42578125" style="1" customWidth="1"/>
    <col min="6400" max="6400" width="11.5703125" style="1" customWidth="1"/>
    <col min="6401" max="6401" width="14.28515625" style="1" customWidth="1"/>
    <col min="6402" max="6652" width="9.140625" style="1"/>
    <col min="6653" max="6653" width="42.7109375" style="1" customWidth="1"/>
    <col min="6654" max="6654" width="23.42578125" style="1" customWidth="1"/>
    <col min="6655" max="6655" width="14.42578125" style="1" customWidth="1"/>
    <col min="6656" max="6656" width="11.5703125" style="1" customWidth="1"/>
    <col min="6657" max="6657" width="14.28515625" style="1" customWidth="1"/>
    <col min="6658" max="6908" width="9.140625" style="1"/>
    <col min="6909" max="6909" width="42.7109375" style="1" customWidth="1"/>
    <col min="6910" max="6910" width="23.42578125" style="1" customWidth="1"/>
    <col min="6911" max="6911" width="14.42578125" style="1" customWidth="1"/>
    <col min="6912" max="6912" width="11.5703125" style="1" customWidth="1"/>
    <col min="6913" max="6913" width="14.28515625" style="1" customWidth="1"/>
    <col min="6914" max="7164" width="9.140625" style="1"/>
    <col min="7165" max="7165" width="42.7109375" style="1" customWidth="1"/>
    <col min="7166" max="7166" width="23.42578125" style="1" customWidth="1"/>
    <col min="7167" max="7167" width="14.42578125" style="1" customWidth="1"/>
    <col min="7168" max="7168" width="11.5703125" style="1" customWidth="1"/>
    <col min="7169" max="7169" width="14.28515625" style="1" customWidth="1"/>
    <col min="7170" max="7420" width="9.140625" style="1"/>
    <col min="7421" max="7421" width="42.7109375" style="1" customWidth="1"/>
    <col min="7422" max="7422" width="23.42578125" style="1" customWidth="1"/>
    <col min="7423" max="7423" width="14.42578125" style="1" customWidth="1"/>
    <col min="7424" max="7424" width="11.5703125" style="1" customWidth="1"/>
    <col min="7425" max="7425" width="14.28515625" style="1" customWidth="1"/>
    <col min="7426" max="7676" width="9.140625" style="1"/>
    <col min="7677" max="7677" width="42.7109375" style="1" customWidth="1"/>
    <col min="7678" max="7678" width="23.42578125" style="1" customWidth="1"/>
    <col min="7679" max="7679" width="14.42578125" style="1" customWidth="1"/>
    <col min="7680" max="7680" width="11.5703125" style="1" customWidth="1"/>
    <col min="7681" max="7681" width="14.28515625" style="1" customWidth="1"/>
    <col min="7682" max="7932" width="9.140625" style="1"/>
    <col min="7933" max="7933" width="42.7109375" style="1" customWidth="1"/>
    <col min="7934" max="7934" width="23.42578125" style="1" customWidth="1"/>
    <col min="7935" max="7935" width="14.42578125" style="1" customWidth="1"/>
    <col min="7936" max="7936" width="11.5703125" style="1" customWidth="1"/>
    <col min="7937" max="7937" width="14.28515625" style="1" customWidth="1"/>
    <col min="7938" max="8188" width="9.140625" style="1"/>
    <col min="8189" max="8189" width="42.7109375" style="1" customWidth="1"/>
    <col min="8190" max="8190" width="23.42578125" style="1" customWidth="1"/>
    <col min="8191" max="8191" width="14.42578125" style="1" customWidth="1"/>
    <col min="8192" max="8192" width="11.5703125" style="1" customWidth="1"/>
    <col min="8193" max="8193" width="14.28515625" style="1" customWidth="1"/>
    <col min="8194" max="8444" width="9.140625" style="1"/>
    <col min="8445" max="8445" width="42.7109375" style="1" customWidth="1"/>
    <col min="8446" max="8446" width="23.42578125" style="1" customWidth="1"/>
    <col min="8447" max="8447" width="14.42578125" style="1" customWidth="1"/>
    <col min="8448" max="8448" width="11.5703125" style="1" customWidth="1"/>
    <col min="8449" max="8449" width="14.28515625" style="1" customWidth="1"/>
    <col min="8450" max="8700" width="9.140625" style="1"/>
    <col min="8701" max="8701" width="42.7109375" style="1" customWidth="1"/>
    <col min="8702" max="8702" width="23.42578125" style="1" customWidth="1"/>
    <col min="8703" max="8703" width="14.42578125" style="1" customWidth="1"/>
    <col min="8704" max="8704" width="11.5703125" style="1" customWidth="1"/>
    <col min="8705" max="8705" width="14.28515625" style="1" customWidth="1"/>
    <col min="8706" max="8956" width="9.140625" style="1"/>
    <col min="8957" max="8957" width="42.7109375" style="1" customWidth="1"/>
    <col min="8958" max="8958" width="23.42578125" style="1" customWidth="1"/>
    <col min="8959" max="8959" width="14.42578125" style="1" customWidth="1"/>
    <col min="8960" max="8960" width="11.5703125" style="1" customWidth="1"/>
    <col min="8961" max="8961" width="14.28515625" style="1" customWidth="1"/>
    <col min="8962" max="9212" width="9.140625" style="1"/>
    <col min="9213" max="9213" width="42.7109375" style="1" customWidth="1"/>
    <col min="9214" max="9214" width="23.42578125" style="1" customWidth="1"/>
    <col min="9215" max="9215" width="14.42578125" style="1" customWidth="1"/>
    <col min="9216" max="9216" width="11.5703125" style="1" customWidth="1"/>
    <col min="9217" max="9217" width="14.28515625" style="1" customWidth="1"/>
    <col min="9218" max="9468" width="9.140625" style="1"/>
    <col min="9469" max="9469" width="42.7109375" style="1" customWidth="1"/>
    <col min="9470" max="9470" width="23.42578125" style="1" customWidth="1"/>
    <col min="9471" max="9471" width="14.42578125" style="1" customWidth="1"/>
    <col min="9472" max="9472" width="11.5703125" style="1" customWidth="1"/>
    <col min="9473" max="9473" width="14.28515625" style="1" customWidth="1"/>
    <col min="9474" max="9724" width="9.140625" style="1"/>
    <col min="9725" max="9725" width="42.7109375" style="1" customWidth="1"/>
    <col min="9726" max="9726" width="23.42578125" style="1" customWidth="1"/>
    <col min="9727" max="9727" width="14.42578125" style="1" customWidth="1"/>
    <col min="9728" max="9728" width="11.5703125" style="1" customWidth="1"/>
    <col min="9729" max="9729" width="14.28515625" style="1" customWidth="1"/>
    <col min="9730" max="9980" width="9.140625" style="1"/>
    <col min="9981" max="9981" width="42.7109375" style="1" customWidth="1"/>
    <col min="9982" max="9982" width="23.42578125" style="1" customWidth="1"/>
    <col min="9983" max="9983" width="14.42578125" style="1" customWidth="1"/>
    <col min="9984" max="9984" width="11.5703125" style="1" customWidth="1"/>
    <col min="9985" max="9985" width="14.28515625" style="1" customWidth="1"/>
    <col min="9986" max="10236" width="9.140625" style="1"/>
    <col min="10237" max="10237" width="42.7109375" style="1" customWidth="1"/>
    <col min="10238" max="10238" width="23.42578125" style="1" customWidth="1"/>
    <col min="10239" max="10239" width="14.42578125" style="1" customWidth="1"/>
    <col min="10240" max="10240" width="11.5703125" style="1" customWidth="1"/>
    <col min="10241" max="10241" width="14.28515625" style="1" customWidth="1"/>
    <col min="10242" max="10492" width="9.140625" style="1"/>
    <col min="10493" max="10493" width="42.7109375" style="1" customWidth="1"/>
    <col min="10494" max="10494" width="23.42578125" style="1" customWidth="1"/>
    <col min="10495" max="10495" width="14.42578125" style="1" customWidth="1"/>
    <col min="10496" max="10496" width="11.5703125" style="1" customWidth="1"/>
    <col min="10497" max="10497" width="14.28515625" style="1" customWidth="1"/>
    <col min="10498" max="10748" width="9.140625" style="1"/>
    <col min="10749" max="10749" width="42.7109375" style="1" customWidth="1"/>
    <col min="10750" max="10750" width="23.42578125" style="1" customWidth="1"/>
    <col min="10751" max="10751" width="14.42578125" style="1" customWidth="1"/>
    <col min="10752" max="10752" width="11.5703125" style="1" customWidth="1"/>
    <col min="10753" max="10753" width="14.28515625" style="1" customWidth="1"/>
    <col min="10754" max="11004" width="9.140625" style="1"/>
    <col min="11005" max="11005" width="42.7109375" style="1" customWidth="1"/>
    <col min="11006" max="11006" width="23.42578125" style="1" customWidth="1"/>
    <col min="11007" max="11007" width="14.42578125" style="1" customWidth="1"/>
    <col min="11008" max="11008" width="11.5703125" style="1" customWidth="1"/>
    <col min="11009" max="11009" width="14.28515625" style="1" customWidth="1"/>
    <col min="11010" max="11260" width="9.140625" style="1"/>
    <col min="11261" max="11261" width="42.7109375" style="1" customWidth="1"/>
    <col min="11262" max="11262" width="23.42578125" style="1" customWidth="1"/>
    <col min="11263" max="11263" width="14.42578125" style="1" customWidth="1"/>
    <col min="11264" max="11264" width="11.5703125" style="1" customWidth="1"/>
    <col min="11265" max="11265" width="14.28515625" style="1" customWidth="1"/>
    <col min="11266" max="11516" width="9.140625" style="1"/>
    <col min="11517" max="11517" width="42.7109375" style="1" customWidth="1"/>
    <col min="11518" max="11518" width="23.42578125" style="1" customWidth="1"/>
    <col min="11519" max="11519" width="14.42578125" style="1" customWidth="1"/>
    <col min="11520" max="11520" width="11.5703125" style="1" customWidth="1"/>
    <col min="11521" max="11521" width="14.28515625" style="1" customWidth="1"/>
    <col min="11522" max="11772" width="9.140625" style="1"/>
    <col min="11773" max="11773" width="42.7109375" style="1" customWidth="1"/>
    <col min="11774" max="11774" width="23.42578125" style="1" customWidth="1"/>
    <col min="11775" max="11775" width="14.42578125" style="1" customWidth="1"/>
    <col min="11776" max="11776" width="11.5703125" style="1" customWidth="1"/>
    <col min="11777" max="11777" width="14.28515625" style="1" customWidth="1"/>
    <col min="11778" max="12028" width="9.140625" style="1"/>
    <col min="12029" max="12029" width="42.7109375" style="1" customWidth="1"/>
    <col min="12030" max="12030" width="23.42578125" style="1" customWidth="1"/>
    <col min="12031" max="12031" width="14.42578125" style="1" customWidth="1"/>
    <col min="12032" max="12032" width="11.5703125" style="1" customWidth="1"/>
    <col min="12033" max="12033" width="14.28515625" style="1" customWidth="1"/>
    <col min="12034" max="12284" width="9.140625" style="1"/>
    <col min="12285" max="12285" width="42.7109375" style="1" customWidth="1"/>
    <col min="12286" max="12286" width="23.42578125" style="1" customWidth="1"/>
    <col min="12287" max="12287" width="14.42578125" style="1" customWidth="1"/>
    <col min="12288" max="12288" width="11.5703125" style="1" customWidth="1"/>
    <col min="12289" max="12289" width="14.28515625" style="1" customWidth="1"/>
    <col min="12290" max="12540" width="9.140625" style="1"/>
    <col min="12541" max="12541" width="42.7109375" style="1" customWidth="1"/>
    <col min="12542" max="12542" width="23.42578125" style="1" customWidth="1"/>
    <col min="12543" max="12543" width="14.42578125" style="1" customWidth="1"/>
    <col min="12544" max="12544" width="11.5703125" style="1" customWidth="1"/>
    <col min="12545" max="12545" width="14.28515625" style="1" customWidth="1"/>
    <col min="12546" max="12796" width="9.140625" style="1"/>
    <col min="12797" max="12797" width="42.7109375" style="1" customWidth="1"/>
    <col min="12798" max="12798" width="23.42578125" style="1" customWidth="1"/>
    <col min="12799" max="12799" width="14.42578125" style="1" customWidth="1"/>
    <col min="12800" max="12800" width="11.5703125" style="1" customWidth="1"/>
    <col min="12801" max="12801" width="14.28515625" style="1" customWidth="1"/>
    <col min="12802" max="13052" width="9.140625" style="1"/>
    <col min="13053" max="13053" width="42.7109375" style="1" customWidth="1"/>
    <col min="13054" max="13054" width="23.42578125" style="1" customWidth="1"/>
    <col min="13055" max="13055" width="14.42578125" style="1" customWidth="1"/>
    <col min="13056" max="13056" width="11.5703125" style="1" customWidth="1"/>
    <col min="13057" max="13057" width="14.28515625" style="1" customWidth="1"/>
    <col min="13058" max="13308" width="9.140625" style="1"/>
    <col min="13309" max="13309" width="42.7109375" style="1" customWidth="1"/>
    <col min="13310" max="13310" width="23.42578125" style="1" customWidth="1"/>
    <col min="13311" max="13311" width="14.42578125" style="1" customWidth="1"/>
    <col min="13312" max="13312" width="11.5703125" style="1" customWidth="1"/>
    <col min="13313" max="13313" width="14.28515625" style="1" customWidth="1"/>
    <col min="13314" max="13564" width="9.140625" style="1"/>
    <col min="13565" max="13565" width="42.7109375" style="1" customWidth="1"/>
    <col min="13566" max="13566" width="23.42578125" style="1" customWidth="1"/>
    <col min="13567" max="13567" width="14.42578125" style="1" customWidth="1"/>
    <col min="13568" max="13568" width="11.5703125" style="1" customWidth="1"/>
    <col min="13569" max="13569" width="14.28515625" style="1" customWidth="1"/>
    <col min="13570" max="13820" width="9.140625" style="1"/>
    <col min="13821" max="13821" width="42.7109375" style="1" customWidth="1"/>
    <col min="13822" max="13822" width="23.42578125" style="1" customWidth="1"/>
    <col min="13823" max="13823" width="14.42578125" style="1" customWidth="1"/>
    <col min="13824" max="13824" width="11.5703125" style="1" customWidth="1"/>
    <col min="13825" max="13825" width="14.28515625" style="1" customWidth="1"/>
    <col min="13826" max="14076" width="9.140625" style="1"/>
    <col min="14077" max="14077" width="42.7109375" style="1" customWidth="1"/>
    <col min="14078" max="14078" width="23.42578125" style="1" customWidth="1"/>
    <col min="14079" max="14079" width="14.42578125" style="1" customWidth="1"/>
    <col min="14080" max="14080" width="11.5703125" style="1" customWidth="1"/>
    <col min="14081" max="14081" width="14.28515625" style="1" customWidth="1"/>
    <col min="14082" max="14332" width="9.140625" style="1"/>
    <col min="14333" max="14333" width="42.7109375" style="1" customWidth="1"/>
    <col min="14334" max="14334" width="23.42578125" style="1" customWidth="1"/>
    <col min="14335" max="14335" width="14.42578125" style="1" customWidth="1"/>
    <col min="14336" max="14336" width="11.5703125" style="1" customWidth="1"/>
    <col min="14337" max="14337" width="14.28515625" style="1" customWidth="1"/>
    <col min="14338" max="14588" width="9.140625" style="1"/>
    <col min="14589" max="14589" width="42.7109375" style="1" customWidth="1"/>
    <col min="14590" max="14590" width="23.42578125" style="1" customWidth="1"/>
    <col min="14591" max="14591" width="14.42578125" style="1" customWidth="1"/>
    <col min="14592" max="14592" width="11.5703125" style="1" customWidth="1"/>
    <col min="14593" max="14593" width="14.28515625" style="1" customWidth="1"/>
    <col min="14594" max="14844" width="9.140625" style="1"/>
    <col min="14845" max="14845" width="42.7109375" style="1" customWidth="1"/>
    <col min="14846" max="14846" width="23.42578125" style="1" customWidth="1"/>
    <col min="14847" max="14847" width="14.42578125" style="1" customWidth="1"/>
    <col min="14848" max="14848" width="11.5703125" style="1" customWidth="1"/>
    <col min="14849" max="14849" width="14.28515625" style="1" customWidth="1"/>
    <col min="14850" max="15100" width="9.140625" style="1"/>
    <col min="15101" max="15101" width="42.7109375" style="1" customWidth="1"/>
    <col min="15102" max="15102" width="23.42578125" style="1" customWidth="1"/>
    <col min="15103" max="15103" width="14.42578125" style="1" customWidth="1"/>
    <col min="15104" max="15104" width="11.5703125" style="1" customWidth="1"/>
    <col min="15105" max="15105" width="14.28515625" style="1" customWidth="1"/>
    <col min="15106" max="15356" width="9.140625" style="1"/>
    <col min="15357" max="15357" width="42.7109375" style="1" customWidth="1"/>
    <col min="15358" max="15358" width="23.42578125" style="1" customWidth="1"/>
    <col min="15359" max="15359" width="14.42578125" style="1" customWidth="1"/>
    <col min="15360" max="15360" width="11.5703125" style="1" customWidth="1"/>
    <col min="15361" max="15361" width="14.28515625" style="1" customWidth="1"/>
    <col min="15362" max="15612" width="9.140625" style="1"/>
    <col min="15613" max="15613" width="42.7109375" style="1" customWidth="1"/>
    <col min="15614" max="15614" width="23.42578125" style="1" customWidth="1"/>
    <col min="15615" max="15615" width="14.42578125" style="1" customWidth="1"/>
    <col min="15616" max="15616" width="11.5703125" style="1" customWidth="1"/>
    <col min="15617" max="15617" width="14.28515625" style="1" customWidth="1"/>
    <col min="15618" max="15868" width="9.140625" style="1"/>
    <col min="15869" max="15869" width="42.7109375" style="1" customWidth="1"/>
    <col min="15870" max="15870" width="23.42578125" style="1" customWidth="1"/>
    <col min="15871" max="15871" width="14.42578125" style="1" customWidth="1"/>
    <col min="15872" max="15872" width="11.5703125" style="1" customWidth="1"/>
    <col min="15873" max="15873" width="14.28515625" style="1" customWidth="1"/>
    <col min="15874" max="16124" width="9.140625" style="1"/>
    <col min="16125" max="16125" width="42.7109375" style="1" customWidth="1"/>
    <col min="16126" max="16126" width="23.42578125" style="1" customWidth="1"/>
    <col min="16127" max="16127" width="14.42578125" style="1" customWidth="1"/>
    <col min="16128" max="16128" width="11.5703125" style="1" customWidth="1"/>
    <col min="16129" max="16129" width="14.28515625" style="1" customWidth="1"/>
    <col min="16130" max="16384" width="9.140625" style="1"/>
  </cols>
  <sheetData>
    <row r="1" spans="1:11" ht="18.75" x14ac:dyDescent="0.3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</row>
    <row r="2" spans="1:11" ht="20.25" customHeight="1" x14ac:dyDescent="0.3">
      <c r="A2" s="77" t="s">
        <v>1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ht="24.75" customHeight="1" x14ac:dyDescent="0.2">
      <c r="A3" s="2"/>
      <c r="B3" s="2"/>
      <c r="C3" s="3"/>
    </row>
    <row r="4" spans="1:11" ht="15.75" x14ac:dyDescent="0.25">
      <c r="A4" s="78" t="s">
        <v>2</v>
      </c>
      <c r="B4" s="78"/>
      <c r="C4" s="78"/>
      <c r="D4" s="78"/>
      <c r="E4" s="78"/>
    </row>
    <row r="5" spans="1:11" s="9" customFormat="1" ht="15.75" x14ac:dyDescent="0.2">
      <c r="A5" s="5"/>
      <c r="B5" s="6"/>
      <c r="C5" s="7"/>
      <c r="D5" s="8"/>
      <c r="E5" s="53"/>
      <c r="F5" s="54"/>
      <c r="G5" s="54"/>
      <c r="H5" s="54"/>
      <c r="I5" s="54"/>
      <c r="J5" s="54"/>
      <c r="K5" s="53" t="s">
        <v>3</v>
      </c>
    </row>
    <row r="6" spans="1:11" s="9" customFormat="1" ht="19.5" customHeight="1" x14ac:dyDescent="0.2">
      <c r="A6" s="79" t="s">
        <v>4</v>
      </c>
      <c r="B6" s="69" t="s">
        <v>5</v>
      </c>
      <c r="C6" s="71" t="s">
        <v>6</v>
      </c>
      <c r="D6" s="72"/>
      <c r="E6" s="73"/>
      <c r="F6" s="74" t="s">
        <v>7</v>
      </c>
      <c r="G6" s="75"/>
      <c r="H6" s="76"/>
      <c r="I6" s="74" t="s">
        <v>8</v>
      </c>
      <c r="J6" s="75"/>
      <c r="K6" s="76"/>
    </row>
    <row r="7" spans="1:11" s="9" customFormat="1" ht="24.75" customHeight="1" x14ac:dyDescent="0.2">
      <c r="A7" s="80"/>
      <c r="B7" s="70"/>
      <c r="C7" s="10" t="s">
        <v>9</v>
      </c>
      <c r="D7" s="11" t="s">
        <v>10</v>
      </c>
      <c r="E7" s="55" t="s">
        <v>11</v>
      </c>
      <c r="F7" s="35" t="s">
        <v>9</v>
      </c>
      <c r="G7" s="55" t="s">
        <v>10</v>
      </c>
      <c r="H7" s="55" t="s">
        <v>11</v>
      </c>
      <c r="I7" s="35" t="s">
        <v>9</v>
      </c>
      <c r="J7" s="55" t="s">
        <v>10</v>
      </c>
      <c r="K7" s="55" t="s">
        <v>11</v>
      </c>
    </row>
    <row r="8" spans="1:11" s="15" customFormat="1" ht="12" x14ac:dyDescent="0.2">
      <c r="A8" s="12" t="s">
        <v>12</v>
      </c>
      <c r="B8" s="13" t="s">
        <v>13</v>
      </c>
      <c r="C8" s="14">
        <f t="shared" ref="C8:K8" si="0">C9+C15</f>
        <v>1626193814.3699999</v>
      </c>
      <c r="D8" s="14">
        <f t="shared" si="0"/>
        <v>0</v>
      </c>
      <c r="E8" s="56">
        <f t="shared" si="0"/>
        <v>1626193814.3699999</v>
      </c>
      <c r="F8" s="56">
        <f t="shared" si="0"/>
        <v>1723870896.98</v>
      </c>
      <c r="G8" s="56">
        <f t="shared" si="0"/>
        <v>0</v>
      </c>
      <c r="H8" s="56">
        <f t="shared" si="0"/>
        <v>1723870896.98</v>
      </c>
      <c r="I8" s="56">
        <f t="shared" si="0"/>
        <v>1820255206.5699999</v>
      </c>
      <c r="J8" s="56">
        <f t="shared" si="0"/>
        <v>0</v>
      </c>
      <c r="K8" s="56">
        <f t="shared" si="0"/>
        <v>1820255206.5699999</v>
      </c>
    </row>
    <row r="9" spans="1:11" s="15" customFormat="1" ht="12" x14ac:dyDescent="0.2">
      <c r="A9" s="12" t="s">
        <v>14</v>
      </c>
      <c r="B9" s="13"/>
      <c r="C9" s="14">
        <f t="shared" ref="C9:K9" si="1">SUM(C10:C14)</f>
        <v>1516924526</v>
      </c>
      <c r="D9" s="14">
        <f t="shared" si="1"/>
        <v>0</v>
      </c>
      <c r="E9" s="56">
        <f t="shared" si="1"/>
        <v>1516924526</v>
      </c>
      <c r="F9" s="56">
        <f t="shared" si="1"/>
        <v>1611641797</v>
      </c>
      <c r="G9" s="56">
        <f t="shared" si="1"/>
        <v>0</v>
      </c>
      <c r="H9" s="56">
        <f t="shared" si="1"/>
        <v>1611641797</v>
      </c>
      <c r="I9" s="56">
        <f t="shared" si="1"/>
        <v>1706614114</v>
      </c>
      <c r="J9" s="56">
        <f t="shared" si="1"/>
        <v>0</v>
      </c>
      <c r="K9" s="56">
        <f t="shared" si="1"/>
        <v>1706614114</v>
      </c>
    </row>
    <row r="10" spans="1:11" s="19" customFormat="1" ht="12" x14ac:dyDescent="0.2">
      <c r="A10" s="16" t="s">
        <v>15</v>
      </c>
      <c r="B10" s="17" t="s">
        <v>16</v>
      </c>
      <c r="C10" s="18">
        <f>'[1]2.доходы'!C12</f>
        <v>1420657745</v>
      </c>
      <c r="D10" s="18">
        <f>'[1]2.доходы'!D12</f>
        <v>0</v>
      </c>
      <c r="E10" s="57">
        <f>'[1]2.доходы'!E12</f>
        <v>1420140745</v>
      </c>
      <c r="F10" s="57">
        <f>'[1]2.доходы'!F12</f>
        <v>1504356309</v>
      </c>
      <c r="G10" s="57">
        <f>'[1]2.доходы'!G12</f>
        <v>0</v>
      </c>
      <c r="H10" s="57">
        <f>'[1]2.доходы'!H12</f>
        <v>1503839309</v>
      </c>
      <c r="I10" s="57">
        <f>'[1]2.доходы'!I12</f>
        <v>1592934645</v>
      </c>
      <c r="J10" s="57">
        <f>'[1]2.доходы'!J12</f>
        <v>0</v>
      </c>
      <c r="K10" s="57">
        <f>'[1]2.доходы'!K12</f>
        <v>1592417645</v>
      </c>
    </row>
    <row r="11" spans="1:11" s="19" customFormat="1" ht="36" x14ac:dyDescent="0.2">
      <c r="A11" s="20" t="s">
        <v>17</v>
      </c>
      <c r="B11" s="17" t="s">
        <v>18</v>
      </c>
      <c r="C11" s="18">
        <f>'[1]2.доходы'!C20</f>
        <v>10527048</v>
      </c>
      <c r="D11" s="18">
        <f>'[1]2.доходы'!D20</f>
        <v>0</v>
      </c>
      <c r="E11" s="57">
        <f>'[1]2.доходы'!E20</f>
        <v>11044048</v>
      </c>
      <c r="F11" s="57">
        <f>'[1]2.доходы'!F20</f>
        <v>10975750</v>
      </c>
      <c r="G11" s="57">
        <f>'[1]2.доходы'!G20</f>
        <v>0</v>
      </c>
      <c r="H11" s="57">
        <f>'[1]2.доходы'!H20</f>
        <v>11492750</v>
      </c>
      <c r="I11" s="57">
        <f>'[1]2.доходы'!I20</f>
        <v>14737500</v>
      </c>
      <c r="J11" s="57">
        <f>'[1]2.доходы'!J20</f>
        <v>0</v>
      </c>
      <c r="K11" s="57">
        <f>'[1]2.доходы'!K20</f>
        <v>15254500</v>
      </c>
    </row>
    <row r="12" spans="1:11" s="19" customFormat="1" ht="12" x14ac:dyDescent="0.2">
      <c r="A12" s="16" t="s">
        <v>19</v>
      </c>
      <c r="B12" s="17" t="s">
        <v>20</v>
      </c>
      <c r="C12" s="18">
        <f>'[1]2.доходы'!C24</f>
        <v>45651340</v>
      </c>
      <c r="D12" s="18">
        <f>'[1]2.доходы'!D24</f>
        <v>0</v>
      </c>
      <c r="E12" s="57">
        <f>'[1]2.доходы'!E24</f>
        <v>45651340</v>
      </c>
      <c r="F12" s="57">
        <f>'[1]2.доходы'!F24</f>
        <v>55831208</v>
      </c>
      <c r="G12" s="57">
        <f>'[1]2.доходы'!G24</f>
        <v>0</v>
      </c>
      <c r="H12" s="57">
        <f>'[1]2.доходы'!H24</f>
        <v>55831208</v>
      </c>
      <c r="I12" s="57">
        <f>'[1]2.доходы'!I24</f>
        <v>58070098</v>
      </c>
      <c r="J12" s="57">
        <f>'[1]2.доходы'!J24</f>
        <v>0</v>
      </c>
      <c r="K12" s="57">
        <f>'[1]2.доходы'!K24</f>
        <v>58070098</v>
      </c>
    </row>
    <row r="13" spans="1:11" s="19" customFormat="1" ht="12" x14ac:dyDescent="0.2">
      <c r="A13" s="16" t="s">
        <v>21</v>
      </c>
      <c r="B13" s="17" t="s">
        <v>22</v>
      </c>
      <c r="C13" s="18">
        <f>'[1]2.доходы'!C30</f>
        <v>24846760</v>
      </c>
      <c r="D13" s="18">
        <f>'[1]2.доходы'!D30</f>
        <v>0</v>
      </c>
      <c r="E13" s="57">
        <f>'[1]2.доходы'!E30</f>
        <v>24846760</v>
      </c>
      <c r="F13" s="57">
        <f>'[1]2.доходы'!F30</f>
        <v>25085331</v>
      </c>
      <c r="G13" s="57">
        <f>'[1]2.доходы'!G30</f>
        <v>0</v>
      </c>
      <c r="H13" s="57">
        <f>'[1]2.доходы'!H30</f>
        <v>25085331</v>
      </c>
      <c r="I13" s="57">
        <f>'[1]2.доходы'!I30</f>
        <v>25325590</v>
      </c>
      <c r="J13" s="57">
        <f>'[1]2.доходы'!J30</f>
        <v>0</v>
      </c>
      <c r="K13" s="57">
        <f>'[1]2.доходы'!K30</f>
        <v>25325590</v>
      </c>
    </row>
    <row r="14" spans="1:11" s="19" customFormat="1" ht="12" x14ac:dyDescent="0.2">
      <c r="A14" s="16" t="s">
        <v>23</v>
      </c>
      <c r="B14" s="17" t="s">
        <v>24</v>
      </c>
      <c r="C14" s="18">
        <f>'[1]2.доходы'!C36</f>
        <v>15241633</v>
      </c>
      <c r="D14" s="18">
        <f>'[1]2.доходы'!D36</f>
        <v>0</v>
      </c>
      <c r="E14" s="57">
        <f>'[1]2.доходы'!E36</f>
        <v>15241633</v>
      </c>
      <c r="F14" s="57">
        <f>'[1]2.доходы'!F36</f>
        <v>15393199</v>
      </c>
      <c r="G14" s="57">
        <f>'[1]2.доходы'!G36</f>
        <v>0</v>
      </c>
      <c r="H14" s="57">
        <f>'[1]2.доходы'!H36</f>
        <v>15393199</v>
      </c>
      <c r="I14" s="57">
        <f>'[1]2.доходы'!I36</f>
        <v>15546281</v>
      </c>
      <c r="J14" s="57">
        <f>'[1]2.доходы'!J36</f>
        <v>0</v>
      </c>
      <c r="K14" s="57">
        <f>'[1]2.доходы'!K36</f>
        <v>15546281</v>
      </c>
    </row>
    <row r="15" spans="1:11" s="15" customFormat="1" ht="12" x14ac:dyDescent="0.2">
      <c r="A15" s="12" t="s">
        <v>25</v>
      </c>
      <c r="B15" s="13"/>
      <c r="C15" s="14">
        <f t="shared" ref="C15:K15" si="2">SUM(C16:C21)</f>
        <v>109269288.37</v>
      </c>
      <c r="D15" s="14">
        <f t="shared" si="2"/>
        <v>0</v>
      </c>
      <c r="E15" s="56">
        <f t="shared" si="2"/>
        <v>109269288.37</v>
      </c>
      <c r="F15" s="56">
        <f t="shared" si="2"/>
        <v>112229099.98</v>
      </c>
      <c r="G15" s="56">
        <f t="shared" si="2"/>
        <v>0</v>
      </c>
      <c r="H15" s="56">
        <f t="shared" si="2"/>
        <v>112229099.98</v>
      </c>
      <c r="I15" s="56">
        <f t="shared" si="2"/>
        <v>113641092.57000001</v>
      </c>
      <c r="J15" s="56">
        <f t="shared" si="2"/>
        <v>0</v>
      </c>
      <c r="K15" s="56">
        <f t="shared" si="2"/>
        <v>113641092.57000001</v>
      </c>
    </row>
    <row r="16" spans="1:11" s="19" customFormat="1" ht="39.75" customHeight="1" x14ac:dyDescent="0.2">
      <c r="A16" s="16" t="s">
        <v>26</v>
      </c>
      <c r="B16" s="17" t="s">
        <v>27</v>
      </c>
      <c r="C16" s="18">
        <f>'[1]2.доходы'!C40</f>
        <v>99627184.719999999</v>
      </c>
      <c r="D16" s="18">
        <f>'[1]2.доходы'!D40</f>
        <v>0</v>
      </c>
      <c r="E16" s="57">
        <f>'[1]2.доходы'!E40</f>
        <v>99627184.719999999</v>
      </c>
      <c r="F16" s="57">
        <f>'[1]2.доходы'!F40</f>
        <v>103092272.12</v>
      </c>
      <c r="G16" s="57">
        <f>'[1]2.доходы'!G40</f>
        <v>0</v>
      </c>
      <c r="H16" s="57">
        <f>'[1]2.доходы'!H40</f>
        <v>103092272.12</v>
      </c>
      <c r="I16" s="57">
        <f>'[1]2.доходы'!I40</f>
        <v>103092272.12</v>
      </c>
      <c r="J16" s="57">
        <f>'[1]2.доходы'!J40</f>
        <v>0</v>
      </c>
      <c r="K16" s="57">
        <f>'[1]2.доходы'!K40</f>
        <v>103092272.12</v>
      </c>
    </row>
    <row r="17" spans="1:11" s="19" customFormat="1" ht="24" x14ac:dyDescent="0.2">
      <c r="A17" s="16" t="s">
        <v>28</v>
      </c>
      <c r="B17" s="17" t="s">
        <v>29</v>
      </c>
      <c r="C17" s="18">
        <f>'[1]2.доходы'!C50</f>
        <v>1235035.8399999999</v>
      </c>
      <c r="D17" s="18">
        <f>'[1]2.доходы'!D50</f>
        <v>0</v>
      </c>
      <c r="E17" s="57">
        <f>'[1]2.доходы'!E50</f>
        <v>1235035.8399999999</v>
      </c>
      <c r="F17" s="57">
        <f>'[1]2.доходы'!F50</f>
        <v>1284437.28</v>
      </c>
      <c r="G17" s="57">
        <f>'[1]2.доходы'!G50</f>
        <v>0</v>
      </c>
      <c r="H17" s="57">
        <f>'[1]2.доходы'!H50</f>
        <v>1284437.28</v>
      </c>
      <c r="I17" s="57">
        <f>'[1]2.доходы'!I50</f>
        <v>1335814.76</v>
      </c>
      <c r="J17" s="57">
        <f>'[1]2.доходы'!J50</f>
        <v>0</v>
      </c>
      <c r="K17" s="57">
        <f>'[1]2.доходы'!K50</f>
        <v>1335814.76</v>
      </c>
    </row>
    <row r="18" spans="1:11" s="19" customFormat="1" ht="24" x14ac:dyDescent="0.2">
      <c r="A18" s="16" t="s">
        <v>30</v>
      </c>
      <c r="B18" s="17" t="s">
        <v>31</v>
      </c>
      <c r="C18" s="18">
        <f>'[1]2.доходы'!C56</f>
        <v>1259309</v>
      </c>
      <c r="D18" s="18">
        <f>'[1]2.доходы'!D56</f>
        <v>0</v>
      </c>
      <c r="E18" s="57">
        <f>'[1]2.доходы'!E56</f>
        <v>1259309</v>
      </c>
      <c r="F18" s="57">
        <f>'[1]2.доходы'!F56</f>
        <v>1290071.3999999999</v>
      </c>
      <c r="G18" s="57">
        <f>'[1]2.доходы'!G56</f>
        <v>0</v>
      </c>
      <c r="H18" s="57">
        <f>'[1]2.доходы'!H56</f>
        <v>1290071.3999999999</v>
      </c>
      <c r="I18" s="57">
        <f>'[1]2.доходы'!I56</f>
        <v>1290071.3999999999</v>
      </c>
      <c r="J18" s="57">
        <f>'[1]2.доходы'!J56</f>
        <v>0</v>
      </c>
      <c r="K18" s="57">
        <f>'[1]2.доходы'!K56</f>
        <v>1290071.3999999999</v>
      </c>
    </row>
    <row r="19" spans="1:11" s="19" customFormat="1" ht="24" x14ac:dyDescent="0.2">
      <c r="A19" s="16" t="s">
        <v>32</v>
      </c>
      <c r="B19" s="17" t="s">
        <v>33</v>
      </c>
      <c r="C19" s="18">
        <f>'[1]2.доходы'!C59</f>
        <v>3694677.9</v>
      </c>
      <c r="D19" s="18">
        <f>'[1]2.доходы'!D59</f>
        <v>0</v>
      </c>
      <c r="E19" s="57">
        <f>'[1]2.доходы'!E59</f>
        <v>3694677.9</v>
      </c>
      <c r="F19" s="57">
        <f>'[1]2.доходы'!F59</f>
        <v>3842465.02</v>
      </c>
      <c r="G19" s="57">
        <f>'[1]2.доходы'!G59</f>
        <v>0</v>
      </c>
      <c r="H19" s="57">
        <f>'[1]2.доходы'!H59</f>
        <v>3842465.02</v>
      </c>
      <c r="I19" s="57">
        <f>'[1]2.доходы'!I59</f>
        <v>5203030.13</v>
      </c>
      <c r="J19" s="57">
        <f>'[1]2.доходы'!J59</f>
        <v>0</v>
      </c>
      <c r="K19" s="57">
        <f>'[1]2.доходы'!K59</f>
        <v>5203030.13</v>
      </c>
    </row>
    <row r="20" spans="1:11" s="19" customFormat="1" ht="12" x14ac:dyDescent="0.2">
      <c r="A20" s="16" t="s">
        <v>34</v>
      </c>
      <c r="B20" s="17" t="s">
        <v>35</v>
      </c>
      <c r="C20" s="18">
        <f>'[1]2.доходы'!C63</f>
        <v>3354461.3500000006</v>
      </c>
      <c r="D20" s="18">
        <f>'[1]2.доходы'!D63</f>
        <v>0</v>
      </c>
      <c r="E20" s="57">
        <f>'[1]2.доходы'!E63</f>
        <v>3354461.3500000006</v>
      </c>
      <c r="F20" s="57">
        <f>'[1]2.доходы'!F63</f>
        <v>2719854.1599999997</v>
      </c>
      <c r="G20" s="57">
        <f>'[1]2.доходы'!G63</f>
        <v>0</v>
      </c>
      <c r="H20" s="57">
        <f>'[1]2.доходы'!H63</f>
        <v>2719854.1599999997</v>
      </c>
      <c r="I20" s="57">
        <f>'[1]2.доходы'!I63</f>
        <v>2719904.1599999997</v>
      </c>
      <c r="J20" s="57">
        <f>'[1]2.доходы'!J63</f>
        <v>0</v>
      </c>
      <c r="K20" s="57">
        <f>'[1]2.доходы'!K63</f>
        <v>2719904.1599999997</v>
      </c>
    </row>
    <row r="21" spans="1:11" s="19" customFormat="1" ht="12" x14ac:dyDescent="0.2">
      <c r="A21" s="20" t="s">
        <v>36</v>
      </c>
      <c r="B21" s="17" t="s">
        <v>37</v>
      </c>
      <c r="C21" s="18">
        <f>'[1]2.доходы'!C87</f>
        <v>98619.56</v>
      </c>
      <c r="D21" s="18">
        <f>'[1]2.доходы'!D87</f>
        <v>0</v>
      </c>
      <c r="E21" s="57">
        <f>'[1]2.доходы'!E87</f>
        <v>98619.56</v>
      </c>
      <c r="F21" s="57">
        <f>'[1]2.доходы'!F87</f>
        <v>0</v>
      </c>
      <c r="G21" s="57">
        <f>'[1]2.доходы'!G87</f>
        <v>0</v>
      </c>
      <c r="H21" s="57">
        <f>'[1]2.доходы'!H87</f>
        <v>0</v>
      </c>
      <c r="I21" s="57">
        <f>'[1]2.доходы'!I87</f>
        <v>0</v>
      </c>
      <c r="J21" s="57">
        <f>'[1]2.доходы'!J87</f>
        <v>0</v>
      </c>
      <c r="K21" s="57">
        <f>'[1]2.доходы'!K87</f>
        <v>0</v>
      </c>
    </row>
    <row r="22" spans="1:11" s="15" customFormat="1" ht="12" x14ac:dyDescent="0.2">
      <c r="A22" s="12" t="s">
        <v>38</v>
      </c>
      <c r="B22" s="13" t="s">
        <v>39</v>
      </c>
      <c r="C22" s="14">
        <f>C23++C28+C29</f>
        <v>4091455153.6499996</v>
      </c>
      <c r="D22" s="14">
        <f t="shared" ref="D22:K22" si="3">D23++D28+D29</f>
        <v>0</v>
      </c>
      <c r="E22" s="56">
        <f t="shared" si="3"/>
        <v>4091455153.6499996</v>
      </c>
      <c r="F22" s="56">
        <f t="shared" si="3"/>
        <v>4068032489.3900003</v>
      </c>
      <c r="G22" s="56">
        <f t="shared" si="3"/>
        <v>0</v>
      </c>
      <c r="H22" s="56">
        <f t="shared" si="3"/>
        <v>4068032489.3900003</v>
      </c>
      <c r="I22" s="56">
        <f t="shared" si="3"/>
        <v>2562900015.4700003</v>
      </c>
      <c r="J22" s="56">
        <f t="shared" si="3"/>
        <v>0</v>
      </c>
      <c r="K22" s="56">
        <f t="shared" si="3"/>
        <v>2562900015.4700003</v>
      </c>
    </row>
    <row r="23" spans="1:11" ht="25.5" x14ac:dyDescent="0.2">
      <c r="A23" s="21" t="s">
        <v>40</v>
      </c>
      <c r="B23" s="22" t="s">
        <v>41</v>
      </c>
      <c r="C23" s="23">
        <f t="shared" ref="C23" si="4">SUM(C24:C27)</f>
        <v>4091455153.6499996</v>
      </c>
      <c r="D23" s="23">
        <f t="shared" ref="D23:K23" si="5">SUM(D24:D27)</f>
        <v>0</v>
      </c>
      <c r="E23" s="58">
        <f t="shared" si="5"/>
        <v>4091455153.6499996</v>
      </c>
      <c r="F23" s="58">
        <f t="shared" si="5"/>
        <v>4068032489.3900003</v>
      </c>
      <c r="G23" s="58">
        <f t="shared" si="5"/>
        <v>0</v>
      </c>
      <c r="H23" s="58">
        <f t="shared" si="5"/>
        <v>4068032489.3900003</v>
      </c>
      <c r="I23" s="58">
        <f t="shared" si="5"/>
        <v>2562900015.4700003</v>
      </c>
      <c r="J23" s="58">
        <f t="shared" si="5"/>
        <v>0</v>
      </c>
      <c r="K23" s="58">
        <f t="shared" si="5"/>
        <v>2562900015.4700003</v>
      </c>
    </row>
    <row r="24" spans="1:11" ht="25.5" x14ac:dyDescent="0.2">
      <c r="A24" s="21" t="s">
        <v>42</v>
      </c>
      <c r="B24" s="22" t="s">
        <v>43</v>
      </c>
      <c r="C24" s="23">
        <f>'[1]2.доходы'!C94</f>
        <v>720428357</v>
      </c>
      <c r="D24" s="23">
        <f>'[1]2.доходы'!D94</f>
        <v>0</v>
      </c>
      <c r="E24" s="58">
        <f>'[1]2.доходы'!E94</f>
        <v>720428357</v>
      </c>
      <c r="F24" s="58">
        <f>'[1]2.доходы'!F94</f>
        <v>515141877</v>
      </c>
      <c r="G24" s="58">
        <f>'[1]2.доходы'!G94</f>
        <v>0</v>
      </c>
      <c r="H24" s="58">
        <f>'[1]2.доходы'!H94</f>
        <v>515141877</v>
      </c>
      <c r="I24" s="58">
        <f>'[1]2.доходы'!I94</f>
        <v>378391929</v>
      </c>
      <c r="J24" s="58">
        <f>'[1]2.доходы'!J94</f>
        <v>0</v>
      </c>
      <c r="K24" s="58">
        <f>'[1]2.доходы'!K94</f>
        <v>378391929</v>
      </c>
    </row>
    <row r="25" spans="1:11" ht="38.25" x14ac:dyDescent="0.2">
      <c r="A25" s="21" t="s">
        <v>44</v>
      </c>
      <c r="B25" s="22" t="s">
        <v>45</v>
      </c>
      <c r="C25" s="23">
        <f>'[1]2.доходы'!C99</f>
        <v>1417811855.6099999</v>
      </c>
      <c r="D25" s="23">
        <f>'[1]2.доходы'!D99</f>
        <v>0</v>
      </c>
      <c r="E25" s="58">
        <f>'[1]2.доходы'!E99</f>
        <v>1417811855.6099999</v>
      </c>
      <c r="F25" s="58">
        <f>'[1]2.доходы'!F99</f>
        <v>1593557539.5500002</v>
      </c>
      <c r="G25" s="58">
        <f>'[1]2.доходы'!G99</f>
        <v>0</v>
      </c>
      <c r="H25" s="58">
        <f>'[1]2.доходы'!H99</f>
        <v>1593557539.5500002</v>
      </c>
      <c r="I25" s="58">
        <f>'[1]2.доходы'!I99</f>
        <v>220231738.03999999</v>
      </c>
      <c r="J25" s="58">
        <f>'[1]2.доходы'!J99</f>
        <v>0</v>
      </c>
      <c r="K25" s="58">
        <f>'[1]2.доходы'!K99</f>
        <v>220231738.03999999</v>
      </c>
    </row>
    <row r="26" spans="1:11" ht="25.5" x14ac:dyDescent="0.2">
      <c r="A26" s="21" t="s">
        <v>46</v>
      </c>
      <c r="B26" s="22" t="s">
        <v>47</v>
      </c>
      <c r="C26" s="23">
        <f>'[1]2.доходы'!C123</f>
        <v>1831332241.04</v>
      </c>
      <c r="D26" s="23">
        <f>'[1]2.доходы'!D123</f>
        <v>0</v>
      </c>
      <c r="E26" s="58">
        <f>'[1]2.доходы'!E123</f>
        <v>1831332241.04</v>
      </c>
      <c r="F26" s="58">
        <f>'[1]2.доходы'!F123</f>
        <v>1840548272.8399999</v>
      </c>
      <c r="G26" s="58">
        <f>'[1]2.доходы'!G123</f>
        <v>0</v>
      </c>
      <c r="H26" s="58">
        <f>'[1]2.доходы'!H123</f>
        <v>1840548272.8399999</v>
      </c>
      <c r="I26" s="58">
        <f>'[1]2.доходы'!I123</f>
        <v>1845491548.4300001</v>
      </c>
      <c r="J26" s="58">
        <f>'[1]2.доходы'!J123</f>
        <v>0</v>
      </c>
      <c r="K26" s="58">
        <f>'[1]2.доходы'!K123</f>
        <v>1845491548.4300001</v>
      </c>
    </row>
    <row r="27" spans="1:11" x14ac:dyDescent="0.2">
      <c r="A27" s="24" t="s">
        <v>48</v>
      </c>
      <c r="B27" s="22" t="s">
        <v>49</v>
      </c>
      <c r="C27" s="23">
        <f>'[1]2.доходы'!C132</f>
        <v>121882700</v>
      </c>
      <c r="D27" s="23">
        <f>'[1]2.доходы'!D132</f>
        <v>0</v>
      </c>
      <c r="E27" s="58">
        <f>'[1]2.доходы'!E132</f>
        <v>121882700</v>
      </c>
      <c r="F27" s="58">
        <f>'[1]2.доходы'!F132</f>
        <v>118784800</v>
      </c>
      <c r="G27" s="58">
        <f>'[1]2.доходы'!G132</f>
        <v>0</v>
      </c>
      <c r="H27" s="58">
        <f>'[1]2.доходы'!H132</f>
        <v>118784800</v>
      </c>
      <c r="I27" s="58">
        <f>'[1]2.доходы'!I132</f>
        <v>118784800</v>
      </c>
      <c r="J27" s="58">
        <f>'[1]2.доходы'!J132</f>
        <v>0</v>
      </c>
      <c r="K27" s="58">
        <f>'[1]2.доходы'!K132</f>
        <v>118784800</v>
      </c>
    </row>
    <row r="28" spans="1:11" s="19" customFormat="1" ht="61.5" customHeight="1" x14ac:dyDescent="0.2">
      <c r="A28" s="25" t="s">
        <v>50</v>
      </c>
      <c r="B28" s="17" t="s">
        <v>51</v>
      </c>
      <c r="C28" s="18">
        <f>'[1]2.доходы'!C147</f>
        <v>0</v>
      </c>
      <c r="D28" s="18">
        <f>'[1]2.доходы'!D147</f>
        <v>0</v>
      </c>
      <c r="E28" s="57">
        <f>'[1]2.доходы'!E147</f>
        <v>0</v>
      </c>
      <c r="F28" s="57">
        <f>'[1]2.доходы'!F147</f>
        <v>0</v>
      </c>
      <c r="G28" s="57">
        <f>'[1]2.доходы'!G147</f>
        <v>0</v>
      </c>
      <c r="H28" s="57">
        <f>'[1]2.доходы'!H147</f>
        <v>0</v>
      </c>
      <c r="I28" s="57">
        <f>'[1]2.доходы'!I147</f>
        <v>0</v>
      </c>
      <c r="J28" s="57">
        <f>'[1]2.доходы'!J147</f>
        <v>0</v>
      </c>
      <c r="K28" s="57">
        <f>'[1]2.доходы'!K147</f>
        <v>0</v>
      </c>
    </row>
    <row r="29" spans="1:11" s="19" customFormat="1" ht="48" x14ac:dyDescent="0.2">
      <c r="A29" s="25" t="s">
        <v>52</v>
      </c>
      <c r="B29" s="17" t="s">
        <v>53</v>
      </c>
      <c r="C29" s="18">
        <f>'[1]2.доходы'!C151</f>
        <v>0</v>
      </c>
      <c r="D29" s="18">
        <f>'[1]2.доходы'!D151</f>
        <v>0</v>
      </c>
      <c r="E29" s="57">
        <f>'[1]2.доходы'!E151</f>
        <v>0</v>
      </c>
      <c r="F29" s="57">
        <f>'[1]2.доходы'!F151</f>
        <v>0</v>
      </c>
      <c r="G29" s="57">
        <f>'[1]2.доходы'!G151</f>
        <v>0</v>
      </c>
      <c r="H29" s="57">
        <f>'[1]2.доходы'!H151</f>
        <v>0</v>
      </c>
      <c r="I29" s="57">
        <f>'[1]2.доходы'!I151</f>
        <v>0</v>
      </c>
      <c r="J29" s="57">
        <f>'[1]2.доходы'!J151</f>
        <v>0</v>
      </c>
      <c r="K29" s="57">
        <f>'[1]2.доходы'!K151</f>
        <v>0</v>
      </c>
    </row>
    <row r="30" spans="1:11" s="29" customFormat="1" ht="18.75" customHeight="1" x14ac:dyDescent="0.2">
      <c r="A30" s="26" t="s">
        <v>54</v>
      </c>
      <c r="B30" s="27"/>
      <c r="C30" s="28">
        <f t="shared" ref="C30:K30" si="6">C8+C22</f>
        <v>5717648968.0199995</v>
      </c>
      <c r="D30" s="28">
        <f t="shared" si="6"/>
        <v>0</v>
      </c>
      <c r="E30" s="59">
        <f t="shared" si="6"/>
        <v>5717648968.0199995</v>
      </c>
      <c r="F30" s="59">
        <f t="shared" si="6"/>
        <v>5791903386.3700008</v>
      </c>
      <c r="G30" s="59">
        <f t="shared" si="6"/>
        <v>0</v>
      </c>
      <c r="H30" s="59">
        <f t="shared" si="6"/>
        <v>5791903386.3700008</v>
      </c>
      <c r="I30" s="59">
        <f t="shared" si="6"/>
        <v>4383155222.04</v>
      </c>
      <c r="J30" s="59">
        <f t="shared" si="6"/>
        <v>0</v>
      </c>
      <c r="K30" s="59">
        <f t="shared" si="6"/>
        <v>4383155222.04</v>
      </c>
    </row>
    <row r="34" spans="1:13" ht="18.75" customHeight="1" x14ac:dyDescent="0.2">
      <c r="A34" s="66" t="s">
        <v>55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</row>
    <row r="35" spans="1:13" ht="15" customHeight="1" x14ac:dyDescent="0.2">
      <c r="A35" s="30"/>
      <c r="B35" s="31"/>
      <c r="C35" s="32"/>
    </row>
    <row r="36" spans="1:13" ht="15.75" x14ac:dyDescent="0.2">
      <c r="A36" s="33"/>
      <c r="B36" s="34"/>
      <c r="C36" s="32"/>
      <c r="E36" s="53"/>
      <c r="K36" s="53" t="s">
        <v>3</v>
      </c>
    </row>
    <row r="37" spans="1:13" x14ac:dyDescent="0.2">
      <c r="A37" s="67" t="s">
        <v>4</v>
      </c>
      <c r="B37" s="69" t="s">
        <v>56</v>
      </c>
      <c r="C37" s="71" t="s">
        <v>6</v>
      </c>
      <c r="D37" s="72"/>
      <c r="E37" s="73"/>
      <c r="F37" s="74" t="s">
        <v>7</v>
      </c>
      <c r="G37" s="75"/>
      <c r="H37" s="76"/>
      <c r="I37" s="74" t="s">
        <v>8</v>
      </c>
      <c r="J37" s="75"/>
      <c r="K37" s="76"/>
    </row>
    <row r="38" spans="1:13" ht="18.75" customHeight="1" x14ac:dyDescent="0.2">
      <c r="A38" s="68"/>
      <c r="B38" s="70"/>
      <c r="C38" s="10" t="s">
        <v>9</v>
      </c>
      <c r="D38" s="11" t="s">
        <v>10</v>
      </c>
      <c r="E38" s="55" t="s">
        <v>11</v>
      </c>
      <c r="F38" s="35" t="s">
        <v>9</v>
      </c>
      <c r="G38" s="55" t="s">
        <v>10</v>
      </c>
      <c r="H38" s="55" t="s">
        <v>11</v>
      </c>
      <c r="I38" s="35" t="s">
        <v>9</v>
      </c>
      <c r="J38" s="55" t="s">
        <v>10</v>
      </c>
      <c r="K38" s="55" t="s">
        <v>11</v>
      </c>
    </row>
    <row r="39" spans="1:13" x14ac:dyDescent="0.2">
      <c r="A39" s="36" t="s">
        <v>57</v>
      </c>
      <c r="B39" s="22" t="s">
        <v>58</v>
      </c>
      <c r="C39" s="37">
        <f>'[1]3. разделы '!F10</f>
        <v>308948513.23000002</v>
      </c>
      <c r="D39" s="37">
        <f>'[1]3. разделы '!H10</f>
        <v>0</v>
      </c>
      <c r="E39" s="60">
        <f>C39+D39</f>
        <v>308948513.23000002</v>
      </c>
      <c r="F39" s="38">
        <f>'[1]3. разделы '!L10</f>
        <v>289352055.39999998</v>
      </c>
      <c r="G39" s="38">
        <f>'[1]3. разделы '!N10</f>
        <v>0</v>
      </c>
      <c r="H39" s="60">
        <f t="shared" ref="H39:H49" si="7">F39+G39</f>
        <v>289352055.39999998</v>
      </c>
      <c r="I39" s="38">
        <f>'[1]3. разделы '!R10</f>
        <v>288257019.56999999</v>
      </c>
      <c r="J39" s="38">
        <f>'[1]3. разделы '!T10</f>
        <v>0</v>
      </c>
      <c r="K39" s="60">
        <f t="shared" ref="K39:K49" si="8">I39+J39</f>
        <v>288257019.56999999</v>
      </c>
    </row>
    <row r="40" spans="1:13" ht="25.5" x14ac:dyDescent="0.2">
      <c r="A40" s="36" t="s">
        <v>59</v>
      </c>
      <c r="B40" s="22" t="s">
        <v>60</v>
      </c>
      <c r="C40" s="37">
        <f>'[1]3. разделы '!F233</f>
        <v>20837797.899999999</v>
      </c>
      <c r="D40" s="37">
        <f>'[1]3. разделы '!H233</f>
        <v>0</v>
      </c>
      <c r="E40" s="60">
        <f t="shared" ref="E40:E49" si="9">C40+D40</f>
        <v>20837797.899999999</v>
      </c>
      <c r="F40" s="38">
        <f>'[1]3. разделы '!L233</f>
        <v>20734797.899999999</v>
      </c>
      <c r="G40" s="38">
        <f>'[1]3. разделы '!N233</f>
        <v>0</v>
      </c>
      <c r="H40" s="60">
        <f t="shared" si="7"/>
        <v>20734797.899999999</v>
      </c>
      <c r="I40" s="38">
        <f>'[1]3. разделы '!R233</f>
        <v>20837797.899999999</v>
      </c>
      <c r="J40" s="38">
        <f>'[1]3. разделы '!T233</f>
        <v>0</v>
      </c>
      <c r="K40" s="60">
        <f t="shared" si="8"/>
        <v>20837797.899999999</v>
      </c>
    </row>
    <row r="41" spans="1:13" x14ac:dyDescent="0.2">
      <c r="A41" s="36" t="s">
        <v>61</v>
      </c>
      <c r="B41" s="22" t="s">
        <v>62</v>
      </c>
      <c r="C41" s="37">
        <f>'[1]3. разделы '!F296</f>
        <v>1384723290.0800002</v>
      </c>
      <c r="D41" s="37">
        <f>'[1]3. разделы '!H296</f>
        <v>0</v>
      </c>
      <c r="E41" s="60">
        <f t="shared" si="9"/>
        <v>1384723290.0800002</v>
      </c>
      <c r="F41" s="38">
        <f>'[1]3. разделы '!L296</f>
        <v>1269132985.1099999</v>
      </c>
      <c r="G41" s="38">
        <f>'[1]3. разделы '!N296</f>
        <v>0</v>
      </c>
      <c r="H41" s="60">
        <f t="shared" si="7"/>
        <v>1269132985.1099999</v>
      </c>
      <c r="I41" s="38">
        <f>'[1]3. разделы '!R296</f>
        <v>194785971.23999998</v>
      </c>
      <c r="J41" s="38">
        <f>'[1]3. разделы '!T296</f>
        <v>0</v>
      </c>
      <c r="K41" s="60">
        <f t="shared" si="8"/>
        <v>194785971.23999998</v>
      </c>
    </row>
    <row r="42" spans="1:13" x14ac:dyDescent="0.2">
      <c r="A42" s="36" t="s">
        <v>63</v>
      </c>
      <c r="B42" s="22" t="s">
        <v>64</v>
      </c>
      <c r="C42" s="38">
        <f>'[1]3. разделы '!F405</f>
        <v>352236490.09000003</v>
      </c>
      <c r="D42" s="37">
        <f>'[1]3. разделы '!H405</f>
        <v>0</v>
      </c>
      <c r="E42" s="60">
        <f t="shared" si="9"/>
        <v>352236490.09000003</v>
      </c>
      <c r="F42" s="38">
        <f>'[1]3. разделы '!L405</f>
        <v>546874166.27999997</v>
      </c>
      <c r="G42" s="38">
        <f>'[1]3. разделы '!N405</f>
        <v>0</v>
      </c>
      <c r="H42" s="60">
        <f t="shared" si="7"/>
        <v>546874166.27999997</v>
      </c>
      <c r="I42" s="38">
        <f>'[1]3. разделы '!R405</f>
        <v>216194577.78</v>
      </c>
      <c r="J42" s="38">
        <f>'[1]3. разделы '!T405</f>
        <v>0</v>
      </c>
      <c r="K42" s="60">
        <f t="shared" si="8"/>
        <v>216194577.78</v>
      </c>
      <c r="L42" s="39"/>
      <c r="M42" s="39"/>
    </row>
    <row r="43" spans="1:13" x14ac:dyDescent="0.2">
      <c r="A43" s="36" t="s">
        <v>65</v>
      </c>
      <c r="B43" s="22" t="s">
        <v>66</v>
      </c>
      <c r="C43" s="37">
        <f>'[1]3. разделы '!F621</f>
        <v>1237257.8400000001</v>
      </c>
      <c r="D43" s="37">
        <f>'[1]3. разделы '!H621</f>
        <v>0</v>
      </c>
      <c r="E43" s="60">
        <f t="shared" si="9"/>
        <v>1237257.8400000001</v>
      </c>
      <c r="F43" s="38">
        <f>'[1]3. разделы '!L621</f>
        <v>1286659.28</v>
      </c>
      <c r="G43" s="38">
        <f>'[1]3. разделы '!N621</f>
        <v>0</v>
      </c>
      <c r="H43" s="60">
        <f t="shared" si="7"/>
        <v>1286659.28</v>
      </c>
      <c r="I43" s="38">
        <f>'[1]3. разделы '!R621</f>
        <v>1338036.76</v>
      </c>
      <c r="J43" s="38">
        <f>'[1]3. разделы '!T621</f>
        <v>0</v>
      </c>
      <c r="K43" s="60">
        <f t="shared" si="8"/>
        <v>1338036.76</v>
      </c>
      <c r="L43" s="39"/>
      <c r="M43" s="39"/>
    </row>
    <row r="44" spans="1:13" x14ac:dyDescent="0.2">
      <c r="A44" s="36" t="s">
        <v>67</v>
      </c>
      <c r="B44" s="22" t="s">
        <v>68</v>
      </c>
      <c r="C44" s="37">
        <f>'[1]3. разделы '!F645</f>
        <v>3221119064.2799997</v>
      </c>
      <c r="D44" s="37">
        <f>'[1]3. разделы '!H645</f>
        <v>0</v>
      </c>
      <c r="E44" s="60">
        <f t="shared" si="9"/>
        <v>3221119064.2799997</v>
      </c>
      <c r="F44" s="38">
        <f>'[1]3. разделы '!L645</f>
        <v>3233990792.2099996</v>
      </c>
      <c r="G44" s="38">
        <f>'[1]3. разделы '!N645</f>
        <v>0</v>
      </c>
      <c r="H44" s="60">
        <f t="shared" si="7"/>
        <v>3233990792.2099996</v>
      </c>
      <c r="I44" s="38">
        <f>'[1]3. разделы '!R645</f>
        <v>3138283591.4099998</v>
      </c>
      <c r="J44" s="38">
        <f>'[1]3. разделы '!T645</f>
        <v>0</v>
      </c>
      <c r="K44" s="60">
        <f t="shared" si="8"/>
        <v>3138283591.4099998</v>
      </c>
      <c r="L44" s="39"/>
      <c r="M44" s="39"/>
    </row>
    <row r="45" spans="1:13" x14ac:dyDescent="0.2">
      <c r="A45" s="36" t="s">
        <v>69</v>
      </c>
      <c r="B45" s="22" t="s">
        <v>70</v>
      </c>
      <c r="C45" s="37">
        <f>'[1]3. разделы '!F922</f>
        <v>369049559.11000001</v>
      </c>
      <c r="D45" s="37">
        <f>'[1]3. разделы '!H922</f>
        <v>0</v>
      </c>
      <c r="E45" s="60">
        <f t="shared" si="9"/>
        <v>369049559.11000001</v>
      </c>
      <c r="F45" s="38">
        <f>'[1]3. разделы '!L922</f>
        <v>359845525.29000002</v>
      </c>
      <c r="G45" s="38">
        <f>'[1]3. разделы '!N922</f>
        <v>0</v>
      </c>
      <c r="H45" s="60">
        <f t="shared" si="7"/>
        <v>359845525.29000002</v>
      </c>
      <c r="I45" s="38">
        <f>'[1]3. разделы '!R922</f>
        <v>354845525.29000002</v>
      </c>
      <c r="J45" s="38">
        <f>'[1]3. разделы '!T922</f>
        <v>0</v>
      </c>
      <c r="K45" s="60">
        <f t="shared" si="8"/>
        <v>354845525.29000002</v>
      </c>
      <c r="L45" s="39"/>
      <c r="M45" s="39"/>
    </row>
    <row r="46" spans="1:13" x14ac:dyDescent="0.2">
      <c r="A46" s="36" t="s">
        <v>71</v>
      </c>
      <c r="B46" s="22" t="s">
        <v>72</v>
      </c>
      <c r="C46" s="37">
        <f>'[1]3. разделы '!F1036</f>
        <v>120949171.28999999</v>
      </c>
      <c r="D46" s="37">
        <f>'[1]3. разделы '!H1036</f>
        <v>0</v>
      </c>
      <c r="E46" s="60">
        <f t="shared" si="9"/>
        <v>120949171.28999999</v>
      </c>
      <c r="F46" s="38">
        <f>'[1]3. разделы '!L1036</f>
        <v>122351366.55</v>
      </c>
      <c r="G46" s="38">
        <f>'[1]3. разделы '!N1036</f>
        <v>0</v>
      </c>
      <c r="H46" s="60">
        <f t="shared" si="7"/>
        <v>122351366.55</v>
      </c>
      <c r="I46" s="38">
        <f>'[1]3. разделы '!R1036</f>
        <v>129302391.55</v>
      </c>
      <c r="J46" s="38">
        <f>'[1]3. разделы '!T1036</f>
        <v>0</v>
      </c>
      <c r="K46" s="60">
        <f t="shared" si="8"/>
        <v>129302391.55</v>
      </c>
      <c r="L46" s="39"/>
      <c r="M46" s="39"/>
    </row>
    <row r="47" spans="1:13" x14ac:dyDescent="0.2">
      <c r="A47" s="36" t="s">
        <v>73</v>
      </c>
      <c r="B47" s="22" t="s">
        <v>74</v>
      </c>
      <c r="C47" s="37">
        <f>'[1]3. разделы '!F1119</f>
        <v>10406029.220000001</v>
      </c>
      <c r="D47" s="37">
        <f>'[1]3. разделы '!H1119</f>
        <v>0</v>
      </c>
      <c r="E47" s="60">
        <f t="shared" si="9"/>
        <v>10406029.220000001</v>
      </c>
      <c r="F47" s="38">
        <f>'[1]3. разделы '!L1119</f>
        <v>10020895.220000001</v>
      </c>
      <c r="G47" s="38">
        <f>'[1]3. разделы '!N1119</f>
        <v>0</v>
      </c>
      <c r="H47" s="60">
        <f t="shared" si="7"/>
        <v>10020895.220000001</v>
      </c>
      <c r="I47" s="38">
        <f>'[1]3. разделы '!R1119</f>
        <v>10020895.220000001</v>
      </c>
      <c r="J47" s="38">
        <f>'[1]3. разделы '!T1119</f>
        <v>0</v>
      </c>
      <c r="K47" s="60">
        <f t="shared" si="8"/>
        <v>10020895.220000001</v>
      </c>
      <c r="L47" s="39"/>
      <c r="M47" s="39"/>
    </row>
    <row r="48" spans="1:13" x14ac:dyDescent="0.2">
      <c r="A48" s="36" t="s">
        <v>75</v>
      </c>
      <c r="B48" s="22" t="s">
        <v>76</v>
      </c>
      <c r="C48" s="37">
        <f>'[1]3. разделы '!F1153</f>
        <v>20887841.23</v>
      </c>
      <c r="D48" s="37">
        <f>'[1]3. разделы '!H1153</f>
        <v>0</v>
      </c>
      <c r="E48" s="60">
        <f t="shared" si="9"/>
        <v>20887841.23</v>
      </c>
      <c r="F48" s="38">
        <f>'[1]3. разделы '!L1153</f>
        <v>20220056.559999999</v>
      </c>
      <c r="G48" s="38">
        <f>'[1]3. разделы '!N1153</f>
        <v>0</v>
      </c>
      <c r="H48" s="60">
        <f t="shared" si="7"/>
        <v>20220056.559999999</v>
      </c>
      <c r="I48" s="38">
        <f>'[1]3. разделы '!R1153</f>
        <v>20220056.559999999</v>
      </c>
      <c r="J48" s="38">
        <f>'[1]3. разделы '!T1153</f>
        <v>0</v>
      </c>
      <c r="K48" s="60">
        <f t="shared" si="8"/>
        <v>20220056.559999999</v>
      </c>
      <c r="L48" s="39"/>
      <c r="M48" s="39"/>
    </row>
    <row r="49" spans="1:13" ht="25.5" x14ac:dyDescent="0.2">
      <c r="A49" s="36" t="s">
        <v>77</v>
      </c>
      <c r="B49" s="22" t="s">
        <v>78</v>
      </c>
      <c r="C49" s="37">
        <f>'[1]3. разделы '!F1166</f>
        <v>3827346.9</v>
      </c>
      <c r="D49" s="37">
        <f>'[1]3. разделы '!H1166</f>
        <v>0</v>
      </c>
      <c r="E49" s="60">
        <f t="shared" si="9"/>
        <v>3827346.9</v>
      </c>
      <c r="F49" s="38">
        <f>'[1]3. разделы '!L1166</f>
        <v>30111771.66</v>
      </c>
      <c r="G49" s="38">
        <f>'[1]3. разделы '!N1166</f>
        <v>0</v>
      </c>
      <c r="H49" s="60">
        <f t="shared" si="7"/>
        <v>30111771.66</v>
      </c>
      <c r="I49" s="38">
        <f>'[1]3. разделы '!R1166</f>
        <v>72037740.560000002</v>
      </c>
      <c r="J49" s="38">
        <f>'[1]3. разделы '!T1166</f>
        <v>0</v>
      </c>
      <c r="K49" s="60">
        <f t="shared" si="8"/>
        <v>72037740.560000002</v>
      </c>
      <c r="L49" s="39"/>
      <c r="M49" s="39"/>
    </row>
    <row r="50" spans="1:13" x14ac:dyDescent="0.2">
      <c r="A50" s="40" t="s">
        <v>79</v>
      </c>
      <c r="B50" s="26"/>
      <c r="C50" s="41">
        <f>SUM(C39:C49)</f>
        <v>5814222361.1699991</v>
      </c>
      <c r="D50" s="42">
        <f>SUM(D39:D49)</f>
        <v>0</v>
      </c>
      <c r="E50" s="61">
        <f>SUM(E39:E49)</f>
        <v>5814222361.1699991</v>
      </c>
      <c r="F50" s="43">
        <f>SUM(F39:F49)</f>
        <v>5903921071.46</v>
      </c>
      <c r="G50" s="43">
        <f t="shared" ref="G50" si="10">SUM(G39:G49)</f>
        <v>0</v>
      </c>
      <c r="H50" s="61">
        <f>SUM(H39:H49)</f>
        <v>5903921071.46</v>
      </c>
      <c r="I50" s="43">
        <f>SUM(I39:I49)</f>
        <v>4446123603.8400011</v>
      </c>
      <c r="J50" s="43">
        <f t="shared" ref="J50" si="11">SUM(J39:J49)</f>
        <v>0</v>
      </c>
      <c r="K50" s="61">
        <f>SUM(K39:K49)</f>
        <v>4446123603.8400011</v>
      </c>
      <c r="L50" s="39"/>
      <c r="M50" s="39"/>
    </row>
    <row r="51" spans="1:13" x14ac:dyDescent="0.2">
      <c r="A51" s="44" t="s">
        <v>80</v>
      </c>
      <c r="D51" s="47"/>
      <c r="E51" s="62"/>
      <c r="F51" s="63">
        <f>'[1]3. разделы '!L1177</f>
        <v>60282832.280000001</v>
      </c>
      <c r="G51" s="62">
        <f>'[1]3. разделы '!N1176</f>
        <v>0</v>
      </c>
      <c r="H51" s="63">
        <f>F51+G51</f>
        <v>60282832.280000001</v>
      </c>
      <c r="I51" s="63">
        <f>'[1]3. разделы '!R1177</f>
        <v>119032395.65000001</v>
      </c>
      <c r="J51" s="62">
        <f>'[1]3. разделы '!T1177</f>
        <v>0</v>
      </c>
      <c r="K51" s="63">
        <f>I51+J51</f>
        <v>119032395.65000001</v>
      </c>
      <c r="L51" s="39"/>
      <c r="M51" s="39"/>
    </row>
    <row r="52" spans="1:13" x14ac:dyDescent="0.2">
      <c r="D52" s="47"/>
      <c r="E52" s="62"/>
      <c r="F52" s="63"/>
      <c r="G52" s="62"/>
      <c r="H52" s="62"/>
      <c r="I52" s="63"/>
      <c r="J52" s="62"/>
      <c r="K52" s="62"/>
      <c r="L52" s="39"/>
      <c r="M52" s="39"/>
    </row>
    <row r="53" spans="1:13" s="29" customFormat="1" x14ac:dyDescent="0.2">
      <c r="A53" s="48" t="s">
        <v>81</v>
      </c>
      <c r="B53" s="48"/>
      <c r="C53" s="49">
        <f t="shared" ref="C53:G53" si="12">C30-C50</f>
        <v>-96573393.149999619</v>
      </c>
      <c r="D53" s="49">
        <f t="shared" si="12"/>
        <v>0</v>
      </c>
      <c r="E53" s="64">
        <f t="shared" si="12"/>
        <v>-96573393.149999619</v>
      </c>
      <c r="F53" s="64">
        <f t="shared" si="12"/>
        <v>-112017685.0899992</v>
      </c>
      <c r="G53" s="64">
        <f t="shared" si="12"/>
        <v>0</v>
      </c>
      <c r="H53" s="64">
        <f>H30-H50-H51</f>
        <v>-172300517.3699992</v>
      </c>
      <c r="I53" s="64">
        <f t="shared" ref="I53:K53" si="13">I30-I50-I51</f>
        <v>-182000777.45000115</v>
      </c>
      <c r="J53" s="64">
        <f t="shared" si="13"/>
        <v>0</v>
      </c>
      <c r="K53" s="64">
        <f t="shared" si="13"/>
        <v>-182000777.45000115</v>
      </c>
      <c r="L53" s="50"/>
      <c r="M53" s="50"/>
    </row>
    <row r="55" spans="1:13" x14ac:dyDescent="0.2">
      <c r="F55" s="65"/>
      <c r="G55" s="65"/>
      <c r="H55" s="65"/>
      <c r="I55" s="65"/>
      <c r="J55" s="65"/>
      <c r="K55" s="65"/>
    </row>
    <row r="56" spans="1:13" x14ac:dyDescent="0.2">
      <c r="F56" s="65"/>
      <c r="G56" s="65"/>
      <c r="H56" s="65"/>
      <c r="I56" s="65"/>
      <c r="J56" s="65"/>
      <c r="K56" s="65"/>
    </row>
  </sheetData>
  <mergeCells count="14">
    <mergeCell ref="A1:K1"/>
    <mergeCell ref="A2:K2"/>
    <mergeCell ref="A4:E4"/>
    <mergeCell ref="A6:A7"/>
    <mergeCell ref="B6:B7"/>
    <mergeCell ref="C6:E6"/>
    <mergeCell ref="F6:H6"/>
    <mergeCell ref="I6:K6"/>
    <mergeCell ref="A34:K34"/>
    <mergeCell ref="A37:A38"/>
    <mergeCell ref="B37:B38"/>
    <mergeCell ref="C37:E37"/>
    <mergeCell ref="F37:H37"/>
    <mergeCell ref="I37:K3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2025</vt:lpstr>
      <vt:lpstr>'свод 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2024-11-13T09:17:40Z</cp:lastPrinted>
  <dcterms:created xsi:type="dcterms:W3CDTF">2024-11-03T10:58:54Z</dcterms:created>
  <dcterms:modified xsi:type="dcterms:W3CDTF">2024-11-13T09:17:44Z</dcterms:modified>
</cp:coreProperties>
</file>