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Приложение 1 Группа1" r:id="rId1" sheetId="1" state="visible"/>
    <sheet name="Приложение 1 Группа 2 " r:id="rId2" sheetId="2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<sst xmlns="http://schemas.openxmlformats.org/spreadsheetml/2006/main" xmlns:a="http://schemas.openxmlformats.org/drawingml/2006/main" xmlns:a15="http://schemas.microsoft.com/office/drawing/2012/main" xmlns:asvg="http://schemas.microsoft.com/office/drawing/2016/SVG/main" xmlns:c="http://schemas.openxmlformats.org/drawingml/2006/chart" xmlns:co="http://ncloudtech.com" xmlns:co-ooxml="http://ncloudtech.com/ooxml" xmlns:m="http://schemas.openxmlformats.org/officeDocument/2006/math" xmlns:mc="http://schemas.openxmlformats.org/markup-compatibility/2006" xmlns:o="urn:schemas-microsoft-com:office:office" xmlns:p="http://schemas.openxmlformats.org/presentationml/2006/main" xmlns:pic="http://schemas.openxmlformats.org/drawingml/2006/picture" xmlns:r="http://schemas.openxmlformats.org/officeDocument/2006/relationships" xmlns:s="http://schemas.openxmlformats.org/officeDocument/2006/sharedTypes" xmlns:sl="http://schemas.openxmlformats.org/schemaLibrary/2006/main" xmlns:v="urn:schemas-microsoft-com:vml" xmlns:w="http://schemas.openxmlformats.org/wordprocessingml/2006/main" xmlns:w10="urn:schemas-microsoft-com:office:word" xmlns:w14="http://schemas.microsoft.com/office/word/2010/wordml" xmlns:w15="http://schemas.microsoft.com/office/word/2012/wordml" xmlns:wp="http://schemas.openxmlformats.org/drawingml/2006/wordprocessingDrawing" xmlns:wpg="http://schemas.microsoft.com/office/word/2010/wordprocessingGroup" xmlns:wps="http://schemas.microsoft.com/office/word/2010/wordprocessingShape" xmlns:x="urn:schemas-microsoft-com:office:excel" xmlns:x12ac="http://schemas.microsoft.com/office/spreadsheetml/2011/1/ac" xmlns:x14="http://schemas.microsoft.com/office/spreadsheetml/2009/9/main" xmlns:xdr="http://schemas.openxmlformats.org/drawingml/2006/spreadsheetDrawing" xmlns:xm="http://schemas.microsoft.com/office/excel/2006/main" mc:Ignorable="co co-ooxml w14 x14 w15">
  <si>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Приложение № 1</t>
  </si>
  <si>
    <t>к Методике бальной оценки качества финансового</t>
  </si>
  <si>
    <t xml:space="preserve"> менеджмента главных администраторов </t>
  </si>
  <si>
    <t>бюджетных средств ЗАТО г. Североморск</t>
  </si>
  <si>
    <r>
      <t>Перечень показателей бальной оценки качества финансового менеджмента главных администраторов бюджетных средств ЗАТО г. Североморск  за</t>
    </r>
    <r>
      <rPr>
        <rFont val="Times New Roman"/>
        <b val="true"/>
        <sz val="11.1999998092651"/>
      </rPr>
      <t xml:space="preserve"> 2023г.</t>
    </r>
  </si>
  <si>
    <t>Пока- затель</t>
  </si>
  <si>
    <t>Наименование показателя</t>
  </si>
  <si>
    <t>Расчет показателя (Р)</t>
  </si>
  <si>
    <t>Ед.изм.</t>
  </si>
  <si>
    <t>Целевое назначение</t>
  </si>
  <si>
    <t>Оценка показателя (баллы)</t>
  </si>
  <si>
    <t>Комментарий</t>
  </si>
  <si>
    <t>Управление образования</t>
  </si>
  <si>
    <t>Управление культуры</t>
  </si>
  <si>
    <t>КРГХ</t>
  </si>
  <si>
    <t>КИО</t>
  </si>
  <si>
    <r>
      <t>Среднее значение оценки Spj=SUM K</t>
    </r>
    <r>
      <rPr>
        <rFont val="Times New Roman"/>
        <color theme="1" tint="0"/>
        <sz val="8"/>
      </rPr>
      <t>nj</t>
    </r>
    <r>
      <rPr>
        <rFont val="Times New Roman"/>
        <color theme="1" tint="0"/>
        <sz val="10"/>
      </rPr>
      <t>/n</t>
    </r>
  </si>
  <si>
    <t>Исх. данные</t>
  </si>
  <si>
    <t>Значение пок-ля</t>
  </si>
  <si>
    <t>Бал</t>
  </si>
  <si>
    <r>
      <t>1.</t>
    </r>
    <r>
      <rPr>
        <rFont val="Times New Roman"/>
        <b val="true"/>
        <color theme="1" tint="0"/>
        <sz val="7"/>
      </rPr>
      <t xml:space="preserve">       </t>
    </r>
    <r>
      <rPr>
        <rFont val="Times New Roman"/>
        <b val="true"/>
        <color theme="1" tint="0"/>
        <sz val="10"/>
      </rPr>
      <t xml:space="preserve">Качество бюджетного планирования </t>
    </r>
  </si>
  <si>
    <t>1.1.</t>
  </si>
  <si>
    <t>Своевременность предоставления реестра расходных обязательств (далее-РРО) главными администраторами бюджетных средств (уточненного и планового)</t>
  </si>
  <si>
    <t>Р1-количество дней отклонения даты предоставления РРО от даты, установленной нормативным правовым актом администрации ЗАТО г. Североморск</t>
  </si>
  <si>
    <t>день</t>
  </si>
  <si>
    <t>Целевым ориентиром является значение, равное 0</t>
  </si>
  <si>
    <t>5 и более</t>
  </si>
  <si>
    <t>Положительное значение свидетельствует о несоблюдении сроков представления уточненного (планового) РРО</t>
  </si>
  <si>
    <t>Периодичность:</t>
  </si>
  <si>
    <t>9 месяцев, год</t>
  </si>
  <si>
    <t>1.2.</t>
  </si>
  <si>
    <t>Полнота информации в РРО</t>
  </si>
  <si>
    <t>Р2=N0/N * 100, где</t>
  </si>
  <si>
    <t>%</t>
  </si>
  <si>
    <t>Целевым ориентиров является значение, равное 0</t>
  </si>
  <si>
    <t>Более 50</t>
  </si>
  <si>
    <t>35-50</t>
  </si>
  <si>
    <t>25-35</t>
  </si>
  <si>
    <t>15-25</t>
  </si>
  <si>
    <t>5-15</t>
  </si>
  <si>
    <t>0-5</t>
  </si>
  <si>
    <t>Значение показателя характеризует насколько полно главными администраторами бюджетных средств отражена информация о расходных обязательствах</t>
  </si>
  <si>
    <t>N0 – количество расходных обязательств главных администраторов бюджетных средств на очередной финансовый год и плановый период, для которых верно хотя бы одно из следующих утверждений:                                        а) не заполнены федеральный, региональный и нормативный правовой акт ОМСУ;</t>
  </si>
  <si>
    <t>б) не заполнено или неверно заполнено хотя бы одно из полей, кроме сумм и нормативных правовых актов;</t>
  </si>
  <si>
    <t>в) неверно заполнена хотя бы одна из сумм по любому году;</t>
  </si>
  <si>
    <t>N – общее количество расходных обязательств главных администраторов бюджетных средств, подлежащих исполнению в очередном финансов году и плановом периоде</t>
  </si>
  <si>
    <t>1.3.</t>
  </si>
  <si>
    <t>Доля бюджетных ассигнований, запланированных на реализацию муниципальных целевых программ</t>
  </si>
  <si>
    <t>Р3=100%*Sвп/S, где                           Sвп- объем бюджетных ассигнований главных администраторов бюджетных средств на очередной финансовый год и плановый период, запланированных на реализацию муниципальных целевых программ;</t>
  </si>
  <si>
    <t xml:space="preserve">  </t>
  </si>
  <si>
    <t>Позитивно расценивается достижение уровня управления финансами, при котором не менее 30% ассигнований без учета субвенций, и иных межбюджетных трансфертов из областного бюджета  приходится на финансирование муниципальных целевых программ</t>
  </si>
  <si>
    <t>Меньше 10</t>
  </si>
  <si>
    <t>10-20</t>
  </si>
  <si>
    <t>20-30</t>
  </si>
  <si>
    <t>30-40</t>
  </si>
  <si>
    <t>40-50</t>
  </si>
  <si>
    <t>50-100</t>
  </si>
  <si>
    <t xml:space="preserve">S- общая сумма бюджетных ассигнований, предусмотренных главным администраторам бюджетных средств на очередной финансовый год и плановый период без учета субвенций, и иных межбюджетных трансфертов из областного бюджета </t>
  </si>
  <si>
    <t>1.4.</t>
  </si>
  <si>
    <t>Точность составления сводной бюджетной росписи главных администраторов бюджетных средств и внесение изменений в нее</t>
  </si>
  <si>
    <t>Р4=100% (VP/G), где</t>
  </si>
  <si>
    <t>Оценивается точность планирования бюджета со стороны главных администраторов бюджетных средств</t>
  </si>
  <si>
    <t>Больше 50</t>
  </si>
  <si>
    <t>VP- сумма средств утвержденных изменений бюджета главных распорядителей бюджетных средств в сводной бюджетной росписи в отчетном году, произведенных по инициативе главных администраторов бюджетных средств, без учета изменений бюджетных ассигнований за счет средств федерального и областного бюджета;</t>
  </si>
  <si>
    <t>G- сумма  бюджетных ассигнований главных администраторов бюджетных средств, утвержденная в бюджете на отчетный год, по состоянию на последнее число месяца отчетного периода</t>
  </si>
  <si>
    <t>1.5.</t>
  </si>
  <si>
    <t>Регулирование и внедрение главным администратором бюджетных средств процедур финансового планирования и исполнения бюджета</t>
  </si>
  <si>
    <t>Р5- Наличие правового акта главного администратора бюджетных средств, регулирующего внутренние процедуры финансового планирования и исполнения бюджета:</t>
  </si>
  <si>
    <t>шт.</t>
  </si>
  <si>
    <t>Наличие всех перечисленных нормативных правовых актов</t>
  </si>
  <si>
    <t>Нет ни одного из перечисленных правовых актов</t>
  </si>
  <si>
    <t xml:space="preserve"> Имеется 1 правовой акт</t>
  </si>
  <si>
    <t>Имеются 2 правовых акта</t>
  </si>
  <si>
    <t>Имеются 3 правовых акта</t>
  </si>
  <si>
    <t>Имеются 4 правовых акта</t>
  </si>
  <si>
    <t>Имеются 5 правовых акта</t>
  </si>
  <si>
    <t xml:space="preserve">Качество управления финансами напрямую зависит от наличия правовых актов главного администратора бюджетных средств, регламентирующих внутренние правила и процедуры планирования потребностей в бюджетных средствах для реализации соответствующих полномочий. Примечание. Для главных администраторов бюджетных средств, не имеющих подведомственных учреждений: оценка показателя производится по наличию правовых актов 1-3. </t>
  </si>
  <si>
    <t>1)о порядке составления и ведения бюджетной росписи;</t>
  </si>
  <si>
    <t>2)о подготовке и ведении реестра расходных обязательств;</t>
  </si>
  <si>
    <t>3)об организации работы по предоставлению в Управление финансов сведений для кассового плана;</t>
  </si>
  <si>
    <t>4)о распределении бюджетных ассигнований между подведомственными получателями бюджетных средств с учетом достижения показателей непосредственных результатов;</t>
  </si>
  <si>
    <t>5)об утверждении порядка составления и утверждении плана финансово-хозяйственной деятельности</t>
  </si>
  <si>
    <t>1.6.</t>
  </si>
  <si>
    <t>Количество изменений в сводную бюджетную роспись</t>
  </si>
  <si>
    <t xml:space="preserve">Р6=К/N, где </t>
  </si>
  <si>
    <t>Оптимальным фактическим значением показателя является 0</t>
  </si>
  <si>
    <t>Больше 10</t>
  </si>
  <si>
    <t>7,75-10</t>
  </si>
  <si>
    <t>5,5-7,75</t>
  </si>
  <si>
    <t>3,25-5,5</t>
  </si>
  <si>
    <t>1,0-3,25</t>
  </si>
  <si>
    <t>0-1,0</t>
  </si>
  <si>
    <t>Большое количество справок об изменении сводной бюджетной росписи по указанным видам изменений в расчете на одно учреждение свидетельствует о низком качестве планирования бюджетных ассигнований главным администратором бюджетных средств</t>
  </si>
  <si>
    <t>Р6 - количество справок об изменении сводной бюджетной росписи бюджета в отчетном периоде в случае корректировки бюджетных ассигнований согласно Порядку составления и ведения сводной бюджетной росписи бюджета и бюджетной росписи главного распорядителя средств бюджета с кодами вида изменений 050, 090 на одно учреждение;</t>
  </si>
  <si>
    <t>K – количество справок за отчетный период;</t>
  </si>
  <si>
    <t>N – количество казенных и бюджетных учреждений, относящихся г главному администратору бюджетных средств (включая исполнительный орган)</t>
  </si>
  <si>
    <t>1.7.</t>
  </si>
  <si>
    <t>Качество планирования бюджетных ассигнований</t>
  </si>
  <si>
    <t>Р7=100%*Оуточ/Рп, где</t>
  </si>
  <si>
    <t>Больше 20</t>
  </si>
  <si>
    <t>15-20</t>
  </si>
  <si>
    <t>10-15</t>
  </si>
  <si>
    <t>5-10</t>
  </si>
  <si>
    <t>Большой объем бюджетных ассигнований, перераспределенных за отчетный период свидетельствует о низком качестве планирования бюджетных ассигнований главным администратором бюджетных средств</t>
  </si>
  <si>
    <t>Оуточ – объем бюджетных ассигнований, перераспределенных за отчетный период (для главных администраторов бюджетных средств, имеющих подведомственную сеть учреждений - между подведомственными муниципальными учреждениями) без учета изменений, внесенных в связи с уточнением бюджета ЗАТО г. Североморск;</t>
  </si>
  <si>
    <t>Рп- объем бюджетных ассигнований за отчетный период в соответствии с решением о бюджете ЗАТО г. Североморск</t>
  </si>
  <si>
    <t>1.8.</t>
  </si>
  <si>
    <t>Нарушение сроков составления кассовых планов выплат установленных Порядком составления и ведения кассового плана</t>
  </si>
  <si>
    <t>Р8-количество писем, отправленных Управлением финансов о нарушении сроков составления кассовых планов выплат за отчетный период</t>
  </si>
  <si>
    <t>Целевым ориентиром является значение показателя, равное 0</t>
  </si>
  <si>
    <t>Более 2</t>
  </si>
  <si>
    <t>Положительное значение показателя свидетельствует о низком качестве работы главного администратора бюджетных средств</t>
  </si>
  <si>
    <t>1.9.</t>
  </si>
  <si>
    <t>Экономия при размещении заказов на поставки товаров, выполнение работ, оказание услуг для муниципальных нужд</t>
  </si>
  <si>
    <t>Р9=(В-А)/В*100, где                                                                  В- сумма предварительных заявок на выполнение контрактов за отчетный период;</t>
  </si>
  <si>
    <t>Целевым ориентиром является значение показателя, меньшее 5</t>
  </si>
  <si>
    <t>20-35</t>
  </si>
  <si>
    <t>Менее 5</t>
  </si>
  <si>
    <t>Большое значение показателя свидетельствует о низком качестве бюджетного планирования главным администратором бюджетных средств</t>
  </si>
  <si>
    <t>А- фактическая стоимость контрактов, заключенных в отчетном периоде</t>
  </si>
  <si>
    <t>1.10.</t>
  </si>
  <si>
    <t>Своевременность предоставления сведений о прогнозе доходов главных администраторов бюджетных средств</t>
  </si>
  <si>
    <t>Р10 – количество дней отклонения от даты регистрации сопроводительного письма главного администратора бюджетных средств в Управлении финансов, к которому приложены сведения о прогнозе доходов главного администратора бюджетных средств, от срока предоставления таких сведений</t>
  </si>
  <si>
    <t>1.11.</t>
  </si>
  <si>
    <t>Отклонение от первоначального плана формирования доходов местного бюджета</t>
  </si>
  <si>
    <t xml:space="preserve">Р11=100-(Аf/Ap*100), </t>
  </si>
  <si>
    <t>Целевым показателем является значение показателя, не превосходящее 5</t>
  </si>
  <si>
    <t>Больше 15</t>
  </si>
  <si>
    <t>12-15</t>
  </si>
  <si>
    <t>10-12</t>
  </si>
  <si>
    <t>7-10</t>
  </si>
  <si>
    <t>5-7</t>
  </si>
  <si>
    <t>Меньше 5</t>
  </si>
  <si>
    <t>Негативно оценивается как недовыполнение плана по доходам так и значительное перевыполнение плана по доходам в отчетном периоде</t>
  </si>
  <si>
    <t>если Af&lt;Ap;</t>
  </si>
  <si>
    <t>Р11=(Аf/Ap*100)-100,</t>
  </si>
  <si>
    <t>если Af&gt;Ap;</t>
  </si>
  <si>
    <t>Ap- плановые объемы доходов по главному администратору бюджетных средств;</t>
  </si>
  <si>
    <t>Af- кассовое исполнение по доходам главного администратора бюджетных средств</t>
  </si>
  <si>
    <t>Максимальная оценка по направлению</t>
  </si>
  <si>
    <t>Оценка ГАБС по направлению</t>
  </si>
  <si>
    <r>
      <t>2.</t>
    </r>
    <r>
      <rPr>
        <rFont val="Times New Roman"/>
        <b val="true"/>
        <color theme="1" tint="0"/>
        <sz val="7"/>
      </rPr>
      <t xml:space="preserve">       </t>
    </r>
    <r>
      <rPr>
        <rFont val="Times New Roman"/>
        <b val="true"/>
        <color theme="1" tint="0"/>
        <sz val="10"/>
      </rPr>
      <t>Качество и  результативность исполнения бюджета</t>
    </r>
  </si>
  <si>
    <t>2.1.</t>
  </si>
  <si>
    <t xml:space="preserve">Доля бюджетных ассигнований главного администратора бюджетных средств, осуществляемых в программном виде в общем объеме бюджетных ассигнований главного администратора бюджетных средств в отчетном периоде </t>
  </si>
  <si>
    <r>
      <t>Р12 = S</t>
    </r>
    <r>
      <rPr>
        <rFont val="Times New Roman"/>
        <color theme="1" tint="0"/>
        <sz val="10"/>
        <vertAlign val="subscript"/>
      </rPr>
      <t>ц</t>
    </r>
    <r>
      <rPr>
        <rFont val="Times New Roman"/>
        <color theme="1" tint="0"/>
        <sz val="10"/>
      </rPr>
      <t xml:space="preserve"> / Е х 100, где                                                                   Sц – объем бюджетных расходов главного администратора бюджетных средств, исполненных в программном виде (ДЦП, ВЦП, АВЦП);                                                          Е – кассовое исполнение расходов главного администратора бюджетных средств в отчетном финансовом периоде</t>
    </r>
  </si>
  <si>
    <t xml:space="preserve">Целевым ориентиром является значение, равное 100 </t>
  </si>
  <si>
    <t>Менее 10</t>
  </si>
  <si>
    <t>10-30</t>
  </si>
  <si>
    <t>30-50</t>
  </si>
  <si>
    <t>50-70</t>
  </si>
  <si>
    <t>70-90</t>
  </si>
  <si>
    <t>Более 90</t>
  </si>
  <si>
    <t xml:space="preserve">Позитивно расценивается рост доли бюджетных ассигнований  главного администратора бюджетных средств, представленных и исполненных в программном виде (ДЦП, ВЦП, АВЦП) </t>
  </si>
  <si>
    <t>2.2.</t>
  </si>
  <si>
    <t>Доля расходов на оказание муниципальных услуг  (выполнение работ) физическим и (или) юридическим лицам, оказываемым в соответствии с муниципальными заданиями в отчетном периоде</t>
  </si>
  <si>
    <r>
      <t>P13  = S</t>
    </r>
    <r>
      <rPr>
        <rFont val="Times New Roman"/>
        <color theme="1" tint="0"/>
        <sz val="10"/>
        <vertAlign val="subscript"/>
      </rPr>
      <t xml:space="preserve">у </t>
    </r>
    <r>
      <rPr>
        <rFont val="Times New Roman"/>
        <color theme="1" tint="0"/>
        <sz val="10"/>
      </rPr>
      <t>/ Е</t>
    </r>
    <r>
      <rPr>
        <rFont val="Times New Roman"/>
        <color theme="1" tint="0"/>
        <sz val="10"/>
        <vertAlign val="subscript"/>
      </rPr>
      <t>п</t>
    </r>
    <r>
      <rPr>
        <rFont val="Times New Roman"/>
        <color theme="1" tint="0"/>
        <sz val="10"/>
      </rPr>
      <t xml:space="preserve"> х 100;                                                                                Sу - объем расходов на оказание муниципальных услуг (выполнение работ), предоставляемых физическим и (или)  юридическим  лицам в рамках       муниципальных заданий; </t>
    </r>
  </si>
  <si>
    <t>Целевым ориентиром показателя является значение, равное или большее 60</t>
  </si>
  <si>
    <t>20-40</t>
  </si>
  <si>
    <t>40-60</t>
  </si>
  <si>
    <t>Более 60</t>
  </si>
  <si>
    <t xml:space="preserve">Показатель позволяет оценить работу главного администратора бюджетных средств по доведению муниципальных заданий до подведомственных учреждений. Положительным является рост доли бюджетных ассигнований на предоставление муниципальных услуг (выполнение работ) физическим и (или) юридическим лицам, оказываемым в соответствии с муниципальными заданиями </t>
  </si>
  <si>
    <t>Х</t>
  </si>
  <si>
    <r>
      <t>Е</t>
    </r>
    <r>
      <rPr>
        <rFont val="Times New Roman"/>
        <color theme="1" tint="0"/>
        <sz val="10"/>
        <vertAlign val="subscript"/>
      </rPr>
      <t>п</t>
    </r>
    <r>
      <rPr>
        <rFont val="Times New Roman"/>
        <color theme="1" tint="0"/>
        <sz val="10"/>
      </rPr>
      <t xml:space="preserve"> - кассовое исполнение расходов в отчетном периоде подведомственными учреждениями  </t>
    </r>
  </si>
  <si>
    <t>2.3.</t>
  </si>
  <si>
    <t>Доля расходов на оказание муниципальных услуг  (выполнение работ) физическим и (или) юридическим лицам, оказываемым в соответствии с муниципальными заданиями в отчетном периоде, для которых утверждены требования к качеству</t>
  </si>
  <si>
    <r>
      <t>P14  = S</t>
    </r>
    <r>
      <rPr>
        <rFont val="Times New Roman"/>
        <color theme="1" tint="0"/>
        <sz val="10"/>
        <vertAlign val="subscript"/>
      </rPr>
      <t>к</t>
    </r>
    <r>
      <rPr>
        <rFont val="Times New Roman"/>
        <color theme="1" tint="0"/>
        <sz val="10"/>
      </rPr>
      <t xml:space="preserve"> / S</t>
    </r>
    <r>
      <rPr>
        <rFont val="Times New Roman"/>
        <color theme="1" tint="0"/>
        <sz val="10"/>
        <vertAlign val="subscript"/>
      </rPr>
      <t>у</t>
    </r>
    <r>
      <rPr>
        <rFont val="Times New Roman"/>
        <color theme="1" tint="0"/>
        <sz val="10"/>
      </rPr>
      <t xml:space="preserve"> х 100, где                                                   Sк – объем расходов на оказание муниципальных услуг (выполнение работ), предоставляемых физическим и (или)  юридическим  лицам в рамках        муниципальных заданий, для которых утверждены требования к качеству; </t>
    </r>
  </si>
  <si>
    <t>Целевым ориентиром показателя является значение, равное 100</t>
  </si>
  <si>
    <t>Менее 50</t>
  </si>
  <si>
    <t>50-60</t>
  </si>
  <si>
    <t>60-70</t>
  </si>
  <si>
    <t>70-80</t>
  </si>
  <si>
    <t>80-90</t>
  </si>
  <si>
    <t>90-100</t>
  </si>
  <si>
    <t xml:space="preserve">Показатель отражает объем услуг (работ), предоставленных главным администратором бюджетных средств в соответствии со стандартами качества услуги (работы) </t>
  </si>
  <si>
    <r>
      <rPr>
        <rFont val="Times New Roman"/>
        <color theme="1" tint="0"/>
        <sz val="10"/>
      </rPr>
      <t xml:space="preserve"> Sу – общий объем расходов на оказание муниципальных услуг (выполнение работ), предоставляемых физическим и (или)  юридическим  лицам в рамках       муниципальных заданий</t>
    </r>
  </si>
  <si>
    <t>2.4.</t>
  </si>
  <si>
    <t>Наличие отраслевого (ведомственного) плана повышения эффективности бюджетных расходов</t>
  </si>
  <si>
    <t>Р15- наличие правового акта главного администратора бюджетных средств, соответствующего методическим рекомендациям по разработке отраслевого (ведомственного) плана повышения эффективности бюджетных расходов</t>
  </si>
  <si>
    <t>Целевым значением является наличие правового акта</t>
  </si>
  <si>
    <t>Отсутствует</t>
  </si>
  <si>
    <t>Имеется</t>
  </si>
  <si>
    <t>имеется</t>
  </si>
  <si>
    <t>отсутствует</t>
  </si>
  <si>
    <t>2.5.</t>
  </si>
  <si>
    <t>Оценка исполнения (ведомственного) плана повышения эффективности бюджетных расходов</t>
  </si>
  <si>
    <t>Р16  = Кв / К х 100, где</t>
  </si>
  <si>
    <t>Целевое значение показателя – выполнение всех заявленных показателей и мероприятий в отчетном периоде</t>
  </si>
  <si>
    <t>Менее 60</t>
  </si>
  <si>
    <t>Кв – количество выполненных в отчетном периоде мероприятий и показателей, заявленных в отраслевом (ведомственном) плане повышения эффективности бюджетных расходов;</t>
  </si>
  <si>
    <t>К - количество предусмотренных к выполнению в отчетном периоде мероприятий и показателей, заявленных в отраслевом (ведомственном) плане повышения эффективности бюджетных расходов</t>
  </si>
  <si>
    <t>2.6.</t>
  </si>
  <si>
    <r>
      <t>Объем неисполненных на конец отчетного периода бюджетных ассигнований</t>
    </r>
    <r>
      <rPr>
        <rFont val="Times New Roman"/>
        <color theme="5" tint="-0.249977111117893"/>
        <sz val="10"/>
      </rPr>
      <t xml:space="preserve"> (в части средств местного бюджета)</t>
    </r>
  </si>
  <si>
    <t>Р17 = Е / В х 100, где</t>
  </si>
  <si>
    <t>Целевым ориентиром является значение показателя, большее 95</t>
  </si>
  <si>
    <t>50-65</t>
  </si>
  <si>
    <t>65-75</t>
  </si>
  <si>
    <t>75-85</t>
  </si>
  <si>
    <t>85-95</t>
  </si>
  <si>
    <t>Более 95</t>
  </si>
  <si>
    <t>Показатель позволяет оценить исполнение в отчетном финансовом году. Наличие определенного уровня неисполненных бюджетных ассигнований (не выше 5 %) является допустимым даже при высоком уровне качества управления финансами, осуществляемого главного администратора бюджетных средств</t>
  </si>
  <si>
    <t>В – объем бюджетных ассигнований главного администратора бюджетных средств в отчетном периоде согласно сводной бюджетной росписи;</t>
  </si>
  <si>
    <t>Е – кассовое исполнение расходов главного администратора бюджетных средств в отчетном финансовом периоде</t>
  </si>
  <si>
    <t>2.7.</t>
  </si>
  <si>
    <t>Качество правового акта главного администратора бюджетных средств о порядке составления и утверждения отчета о результатах деятельности  подведомственных учреждений</t>
  </si>
  <si>
    <t xml:space="preserve">Р18 - наличие правового акта главного администратора бюджетных средств, содержащего:                                                                                                    </t>
  </si>
  <si>
    <t>Целевым значением является 3</t>
  </si>
  <si>
    <t>Не соответ-ствует требованиям п. 1-3</t>
  </si>
  <si>
    <t>Полнос-тью не соответ-ствует двум требова-ниям п.1-3</t>
  </si>
  <si>
    <t>Полнос-тью или частично не соответ-ствует п.1-3</t>
  </si>
  <si>
    <t>Соответ-ствует                п.1-3</t>
  </si>
  <si>
    <t xml:space="preserve">Наличие правового акта главного администратора бюджетных средств о порядке ведения результативности деятельности подведомственных учреждений является положительным фактором, способствующим результативности и эффективности использования бюджетных средств </t>
  </si>
  <si>
    <t>1) перечень основных требований к результатам работы подведомственных учреждений;</t>
  </si>
  <si>
    <t>2) перечень показателей  и их предельно допустимые значения результативности оказания услуг;</t>
  </si>
  <si>
    <t>3) методика оценки выполнения бюджетными учреждениями требуемых результатов и их учета при финансировании подведомственных учреждений</t>
  </si>
  <si>
    <t>2.8.</t>
  </si>
  <si>
    <t>Утверждение бюджетных смет и планов финансово-хозяйственной деятельности подведомственных учреждений в установленные сроки</t>
  </si>
  <si>
    <t xml:space="preserve">Р19- количество дней, отклонения даты утверждения бюджетных смет и планов финансово- хозяйственной деятельности от даты, установленной главным администратором бюджетных средств </t>
  </si>
  <si>
    <t>2.9.</t>
  </si>
  <si>
    <t>Эффективность управления дебиторской задолженностью в части неналоговых доходов</t>
  </si>
  <si>
    <t xml:space="preserve">Р20= Df / D х 100, где </t>
  </si>
  <si>
    <t>Целевым ориентиром является значение, не превышающее 100</t>
  </si>
  <si>
    <t>Больше 100</t>
  </si>
  <si>
    <t>Меньше 100</t>
  </si>
  <si>
    <t>Негативным считается факт увеличения дебиторской задолженности в части неналоговых доходов по сравнению с началом отчетного периода</t>
  </si>
  <si>
    <t>Df – объем  дебиторской задолженности в части неналоговых доходов по состоянию на 1 января года, следующего за отчетным;</t>
  </si>
  <si>
    <t xml:space="preserve"> год</t>
  </si>
  <si>
    <t>D - объем  дебиторской задолженности в части неналоговых доходов по состоянию на 1 января отчетного года</t>
  </si>
  <si>
    <t>2.10.</t>
  </si>
  <si>
    <t>Эффективность управления просроченной кредиторской задолженностью</t>
  </si>
  <si>
    <t xml:space="preserve">Р21=Кf/К*100, где </t>
  </si>
  <si>
    <t>Целевым ориентиром для главного администратора бюджетных средств является значение, равное 0</t>
  </si>
  <si>
    <t>Больше 10 или если Кf&gt;0,</t>
  </si>
  <si>
    <t>0-50</t>
  </si>
  <si>
    <t>0, или если Кf=0,</t>
  </si>
  <si>
    <t>Показатель отражает эффективность управления кредиторской задолженностью</t>
  </si>
  <si>
    <t>Кf – объем просроченной кредиторской задолженности местного бюджета в части главного администратора бюджетных средств по состоянию на 1 число месяца, следующего за отчетным периодом;</t>
  </si>
  <si>
    <t>К&gt;0</t>
  </si>
  <si>
    <t>К=0</t>
  </si>
  <si>
    <t>К- объем просроченной кредиторской задолженности местного бюджета в части главного администратора бюджетных средств по состоянию на 1 число месяца отчетного периода</t>
  </si>
  <si>
    <t>2.11.</t>
  </si>
  <si>
    <t>Наличие правового акта о предельно допустимом значении просроченной кредиторской задолженности бюджетного учреждения, подведомственного главному администратору бюджетных средств</t>
  </si>
  <si>
    <t>Р22 - наличие правового акта о предельно допустимом значении просроченной кредиторской задолженности бюджетного учреждения,  превышение которого влечет расторжение трудового договора с руководителем бюджетного учреждения по инициативе работодателя в соответствии с Трудовым кодексом Российской Федерации</t>
  </si>
  <si>
    <t>да/нет</t>
  </si>
  <si>
    <t>отсутств. подвед.МБУ</t>
  </si>
  <si>
    <t>2.12.</t>
  </si>
  <si>
    <t>Равномерность расходов</t>
  </si>
  <si>
    <r>
      <t>Р23=(Е-Е</t>
    </r>
    <r>
      <rPr>
        <rFont val="Times New Roman"/>
        <color theme="1" tint="0"/>
        <sz val="10"/>
        <vertAlign val="subscript"/>
      </rPr>
      <t>ср</t>
    </r>
    <r>
      <rPr>
        <rFont val="Times New Roman"/>
        <color theme="1" tint="0"/>
        <sz val="10"/>
      </rPr>
      <t>)*100/Е</t>
    </r>
    <r>
      <rPr>
        <rFont val="Times New Roman"/>
        <color theme="1" tint="0"/>
        <sz val="10"/>
        <vertAlign val="subscript"/>
      </rPr>
      <t>ср</t>
    </r>
    <r>
      <rPr>
        <rFont val="Times New Roman"/>
        <color theme="1" tint="0"/>
        <sz val="10"/>
      </rPr>
      <t xml:space="preserve">, - (применяется при годовом мониторинге), где </t>
    </r>
  </si>
  <si>
    <t>Значение показателя, при котором кассовые расходы в IV квартале достигают менее четверти годовых назначений</t>
  </si>
  <si>
    <t>Р≥100</t>
  </si>
  <si>
    <t>100&gt;Р≥75</t>
  </si>
  <si>
    <t>75&gt;Р≥50</t>
  </si>
  <si>
    <t>50&gt;Р&gt;1</t>
  </si>
  <si>
    <t>1&gt;Р≥0</t>
  </si>
  <si>
    <t>Р&lt;0</t>
  </si>
  <si>
    <t>Показатель отражает равномерность расходов в отчетном (текущем) году</t>
  </si>
  <si>
    <t>Е- кассовые расходы в IV квартале отчетного периода;</t>
  </si>
  <si>
    <t>год</t>
  </si>
  <si>
    <r>
      <t>Е</t>
    </r>
    <r>
      <rPr>
        <rFont val="Times New Roman"/>
        <color theme="1" tint="0"/>
        <sz val="10"/>
        <vertAlign val="subscript"/>
      </rPr>
      <t>ср</t>
    </r>
    <r>
      <rPr>
        <rFont val="Times New Roman"/>
        <color theme="1" tint="0"/>
        <sz val="10"/>
      </rPr>
      <t>- средний объем кассовых расходов за I-III квартал отчетного периода</t>
    </r>
  </si>
  <si>
    <r>
      <t>3.</t>
    </r>
    <r>
      <rPr>
        <rFont val="Times New Roman"/>
        <b val="true"/>
        <color theme="1" tint="0"/>
        <sz val="7"/>
      </rPr>
      <t xml:space="preserve">       </t>
    </r>
    <r>
      <rPr>
        <rFont val="Times New Roman"/>
        <b val="true"/>
        <color theme="1" tint="0"/>
        <sz val="10"/>
      </rPr>
      <t>Качество бюджетного отчета и отчетности</t>
    </r>
  </si>
  <si>
    <t>3.1.</t>
  </si>
  <si>
    <t>Соблюдение сроков предоставления главными администраторами бюджетной отчетности</t>
  </si>
  <si>
    <t>Р24 - количество дней отклонения от даты, назначенной главным администраторам бюджетных средств для предоставления бюджетной отчетности в соответствии с графиком, утвержденным приказом Управления финансов о предоставлении годовой отчетности от срока предоставления отчетности</t>
  </si>
  <si>
    <t>3.2.</t>
  </si>
  <si>
    <t>Предоставление в составе годовой отчетности сведений о мерах по повышению эффективности расходования бюджетных средств</t>
  </si>
  <si>
    <t>Р25 – наличие в составе годовой бюджетной отчетности сведений по повышению эффективности расходования бюджетных средств</t>
  </si>
  <si>
    <t>Целевым индикатором является наличие сведений</t>
  </si>
  <si>
    <t>Отсутствие</t>
  </si>
  <si>
    <t>Наличие</t>
  </si>
  <si>
    <t>В рамках оценки данного показателя позитивно расценивается сам факт наличия сведений  о мерах по повышению эффективности расходования</t>
  </si>
  <si>
    <t>форма отменена</t>
  </si>
  <si>
    <t>3.3.</t>
  </si>
  <si>
    <t>Использование в работе по исполнению бюджета программного комплекса «Клиент-КС»</t>
  </si>
  <si>
    <t>Р26- Использование в работе по исполнению бюджета программного комплекса «Клиент-КС»</t>
  </si>
  <si>
    <t>Целевым индикатором является применение в работе</t>
  </si>
  <si>
    <t>Не используется</t>
  </si>
  <si>
    <t>Применя-ется</t>
  </si>
  <si>
    <t>3.4.</t>
  </si>
  <si>
    <t>Наличие нарушений, выявленных в ходе контрольных мероприятий уполномоченным органом финансового контроля</t>
  </si>
  <si>
    <t>Р27 - наличие нарушений, выявленных в ходе контрольных мероприятий уполномоченным органом финансового контроля</t>
  </si>
  <si>
    <t>Отсутствие нарушений</t>
  </si>
  <si>
    <t>Нарушения установлены</t>
  </si>
  <si>
    <t>Наруше-ния отсутст-вуют</t>
  </si>
  <si>
    <t>Нарушения отсутствуют</t>
  </si>
  <si>
    <r>
      <t>4.</t>
    </r>
    <r>
      <rPr>
        <rFont val="Times New Roman"/>
        <b val="true"/>
        <color theme="1" tint="0"/>
        <sz val="7"/>
      </rPr>
      <t xml:space="preserve">       </t>
    </r>
    <r>
      <rPr>
        <rFont val="Times New Roman"/>
        <b val="true"/>
        <color theme="1" tint="0"/>
        <sz val="10"/>
      </rPr>
      <t>Качество бюджетного контроля</t>
    </r>
  </si>
  <si>
    <t>4.1.</t>
  </si>
  <si>
    <t>Осуществление мероприятий внутреннего контроля</t>
  </si>
  <si>
    <r>
      <t>Р28 - наличие в пояснительной записке к годовой бюджетной отчетности заполненной таблицы «Сведения о результатах внутреннего контроля», содержание которой функционально соответствует характеристикам внутреннего контроля,</t>
    </r>
    <r>
      <rPr>
        <rFont val="Times New Roman"/>
        <color theme="1" tint="0"/>
        <sz val="10"/>
      </rPr>
      <t xml:space="preserve"> указанным в комментарии</t>
    </r>
  </si>
  <si>
    <t xml:space="preserve">Отсутствие </t>
  </si>
  <si>
    <t xml:space="preserve">Контроль за результативностью (эффективностью) использования бюджетных средств, обеспечение надежности информации, выполнение мероприятий в соответствии с целями и задачами главного администратора бюджетных средств </t>
  </si>
  <si>
    <t>4.2.</t>
  </si>
  <si>
    <t>Недостачи и хищения денежных средств и материальных запасов</t>
  </si>
  <si>
    <t>Р29 – наличие или отсутствие сумм недостач и хищений денежных средств и материальных ценностей</t>
  </si>
  <si>
    <t>Целевым индикатором является отсутствие недостач и хищений</t>
  </si>
  <si>
    <t>Прирост сумм недостач и хищений</t>
  </si>
  <si>
    <t>Сумма недостач и хищений за отчетный период осталась без изменений</t>
  </si>
  <si>
    <t>Снижение сумм недостач и хищений за отчетный период</t>
  </si>
  <si>
    <t>Отсутст-вие недостач и хищений</t>
  </si>
  <si>
    <r>
      <rPr>
        <rFont val="Times New Roman"/>
        <color theme="1" tint="0"/>
        <sz val="10"/>
      </rPr>
      <t>Отсутствие недостач и хищений</t>
    </r>
  </si>
  <si>
    <t>4.3.</t>
  </si>
  <si>
    <t>Наличие правового акта главного администратора бюджетных средств об организации ведомственного финансового контроля</t>
  </si>
  <si>
    <t>Р30- Наличие правового акта Главного администратора бюджетных средств, обеспечивающего наличие процедур и порядка осуществления ведомственного контроля</t>
  </si>
  <si>
    <t>Отсутствие правового акта</t>
  </si>
  <si>
    <t>Наличие правового акта</t>
  </si>
  <si>
    <t>есть</t>
  </si>
  <si>
    <t>4.4.</t>
  </si>
  <si>
    <t>Проведение инвентаризаций</t>
  </si>
  <si>
    <t>Р31- Наличие в годовой отчетности заполненной таблицы «Сведения о проведении инвентаризаций»</t>
  </si>
  <si>
    <t>Наличие таблицы заполненной в соответствии с требованием инструкции</t>
  </si>
  <si>
    <t>Не заполнена таблица или не соотвествует требованиям</t>
  </si>
  <si>
    <t>Заполнена таблица и соответ-ствует требова-ниям</t>
  </si>
  <si>
    <t>да</t>
  </si>
  <si>
    <t>раздел 5 пояснит. записки к ф.0503160G</t>
  </si>
  <si>
    <r>
      <t>5.</t>
    </r>
    <r>
      <rPr>
        <rFont val="Times New Roman"/>
        <b val="true"/>
        <color theme="1" tint="0"/>
        <sz val="7"/>
      </rPr>
      <t xml:space="preserve">       </t>
    </r>
    <r>
      <rPr>
        <rFont val="Times New Roman"/>
        <b val="true"/>
        <color theme="1" tint="0"/>
        <sz val="10"/>
      </rPr>
      <t>Качество исполнения судебных актов</t>
    </r>
  </si>
  <si>
    <t>5.1.</t>
  </si>
  <si>
    <t>Сумма, подлежащая взысканию по исполнительным документам</t>
  </si>
  <si>
    <t>Р32=100-Sn/S*100, где</t>
  </si>
  <si>
    <t>Целевым показателем является значение показателя, равное 0</t>
  </si>
  <si>
    <t>70-100</t>
  </si>
  <si>
    <t>40-70</t>
  </si>
  <si>
    <t>0-20</t>
  </si>
  <si>
    <t>Sn - сумма удовлетворенных исковых требований в отчетном периоде;</t>
  </si>
  <si>
    <t xml:space="preserve">S - сумма предъявленных исковых требований, решения по которым вступили в силу в отчетном периоде </t>
  </si>
  <si>
    <t>Суммарная оценка качества финансового менеджмента главного администратора бюджетных средств (КФМ)</t>
  </si>
  <si>
    <t>Максимально возможная оценка  (МАХ)</t>
  </si>
  <si>
    <t>Уровень качества фин. менеджмента (Q)  (КФМ/МАХ)</t>
  </si>
  <si>
    <t>Рейтинговая оценка ГАБС   ( R ) (Q*5)</t>
  </si>
  <si>
    <t>Перечень показателей бальной оценки качества финансового менеджмента главных администраторов бюджетных средств ЗАТО г. Североморск за 2023г.</t>
  </si>
  <si>
    <t>Администрация ЗАТО г.Североморск</t>
  </si>
  <si>
    <t>Управление финансов</t>
  </si>
  <si>
    <t>Совет депутатов</t>
  </si>
  <si>
    <t>КСП</t>
  </si>
  <si>
    <t>N0 – количество расходных обязательств главных администраторов бюджетных средств на очередной финансовый год и плановый период, для которых верно хотя бы одно из следующих утверждений: а) не заполнены федеральный, региональный и нормативный правовой акт ОМСУ;</t>
  </si>
  <si>
    <t>Р3=100%*Sвп/S, где                                               Sвп- объем бюджетных ассигнований главных администраторов бюджетных средств на очередной финансовый год и плановый период, запланированных на реализацию муниципальных целевых программ;</t>
  </si>
  <si>
    <t>Р4=100%(VP/G), где</t>
  </si>
  <si>
    <t>G- сумма бюджетных ассигнований главных администраторов бюджетных средств, утвержденная в бюджете на отчетный год, по состоянию на последнее число месяца отчетного периода</t>
  </si>
  <si>
    <t>Р9=(В-А)/В*100, где                                   В- сумма предварительных заявок на выполнение контрактов за отчетный период;</t>
  </si>
  <si>
    <t xml:space="preserve">Р11=100-(Аf/Ap*100),                                                           </t>
  </si>
  <si>
    <r>
      <t>Р12 = S</t>
    </r>
    <r>
      <rPr>
        <rFont val="Times New Roman"/>
        <color theme="1" tint="0"/>
        <sz val="10"/>
        <vertAlign val="subscript"/>
      </rPr>
      <t>ц</t>
    </r>
    <r>
      <rPr>
        <rFont val="Times New Roman"/>
        <color theme="1" tint="0"/>
        <sz val="10"/>
      </rPr>
      <t xml:space="preserve"> / Е х 100, где                                                          Sц – объем бюджетных расходов главного администратора бюджетных средств, исполненных в программном виде (ДЦП, ВЦП, АВЦП);                                                                                         Е – кассовое исполнение расходов главного администратора бюджетных средств в отчетном финансовом периоде</t>
    </r>
  </si>
  <si>
    <t xml:space="preserve">Позитивно расценивается рост доли бюджетных ассигнований  главного администратора бюджетных средств, представленных и исполненных в программном виде (ДЦП, ВЦП, АВЦП) .                    </t>
  </si>
  <si>
    <r>
      <t>P13  = S</t>
    </r>
    <r>
      <rPr>
        <rFont val="Times New Roman"/>
        <color theme="1" tint="0"/>
        <sz val="10"/>
        <vertAlign val="subscript"/>
      </rPr>
      <t xml:space="preserve">у </t>
    </r>
    <r>
      <rPr>
        <rFont val="Times New Roman"/>
        <color theme="1" tint="0"/>
        <sz val="10"/>
      </rPr>
      <t>/ Е</t>
    </r>
    <r>
      <rPr>
        <rFont val="Times New Roman"/>
        <color theme="1" tint="0"/>
        <sz val="10"/>
        <vertAlign val="subscript"/>
      </rPr>
      <t>п</t>
    </r>
    <r>
      <rPr>
        <rFont val="Times New Roman"/>
        <color theme="1" tint="0"/>
        <sz val="10"/>
      </rPr>
      <t xml:space="preserve"> х 100;                                                                   Sу - объем расходов на оказание муниципальных услуг (выполнение работ), предоставляемых физическим и (или)  юридическим  лицам в рамках       муниципальных заданий; </t>
    </r>
  </si>
  <si>
    <r>
      <t>P14  = S</t>
    </r>
    <r>
      <rPr>
        <rFont val="Times New Roman"/>
        <color theme="1" tint="0"/>
        <sz val="10"/>
        <vertAlign val="subscript"/>
      </rPr>
      <t>к</t>
    </r>
    <r>
      <rPr>
        <rFont val="Times New Roman"/>
        <color theme="1" tint="0"/>
        <sz val="10"/>
      </rPr>
      <t xml:space="preserve"> / S</t>
    </r>
    <r>
      <rPr>
        <rFont val="Times New Roman"/>
        <color theme="1" tint="0"/>
        <sz val="10"/>
        <vertAlign val="subscript"/>
      </rPr>
      <t>у</t>
    </r>
    <r>
      <rPr>
        <rFont val="Times New Roman"/>
        <color theme="1" tint="0"/>
        <sz val="10"/>
      </rPr>
      <t xml:space="preserve"> х 100, где                                                      Sк – объем расходов на оказание муниципальных услуг (выполнение работ), предоставляемых физическим и (или)  юридическим  лицам в рамках        муниципальных заданий, для которых утверждены требования к качеству; </t>
    </r>
  </si>
  <si>
    <r>
      <rPr>
        <rFont val="Times New Roman"/>
        <color theme="1" tint="0"/>
        <sz val="11"/>
      </rPr>
      <t xml:space="preserve"> Sу – общий объем расходов на оказание муниципальных услуг (выполнение работ), предоставляемых физическим и (или)  юридическим  лицам в рамках       муниципальных заданий</t>
    </r>
  </si>
  <si>
    <t>Объем неисполненных на конец отчетного периода бюджетных ассигнований (в части средств местного бюджета)</t>
  </si>
  <si>
    <t xml:space="preserve">Р18 - наличие правового акта главного администратора бюджетных средств, содержащего:                        </t>
  </si>
  <si>
    <t>Не соответствует требованиям п. 1-3</t>
  </si>
  <si>
    <t>Полностью не соответствует двум требованиям п.1-3</t>
  </si>
  <si>
    <t>Полностью или частично не соответствует п.1-3</t>
  </si>
  <si>
    <t>Соответствует п.1-3</t>
  </si>
  <si>
    <r>
      <t xml:space="preserve">Наличие правового акта главного администратора бюджетных средств о порядке ведения результативности деятельности подведомственных учреждений является положительным фактором, способствующим результативности и эффективности использования бюджетных средств .                    </t>
    </r>
    <r>
      <rPr>
        <rFont val="Times New Roman"/>
        <b val="true"/>
        <color rgb="FF0000" tint="0"/>
        <sz val="10"/>
      </rPr>
      <t>Подведомстенные учреждения отсутствуют</t>
    </r>
  </si>
  <si>
    <t xml:space="preserve"> 1) перечень основных требований к результатам работы подведомственных учреждений;</t>
  </si>
  <si>
    <t>отсутствуют подвед.МБУ</t>
  </si>
  <si>
    <t>Применяется</t>
  </si>
  <si>
    <t>Электронный документооборот</t>
  </si>
  <si>
    <t>применя-ется</t>
  </si>
  <si>
    <t>применя-          ется</t>
  </si>
  <si>
    <t>применя-               ется</t>
  </si>
  <si>
    <t>применя-                            ется</t>
  </si>
  <si>
    <t>нарушения отсутствуют</t>
  </si>
  <si>
    <t>Отсутствие недостач и хищений</t>
  </si>
  <si>
    <t>нет</t>
  </si>
  <si>
    <t>Заполнена таблица и соответствует требованиям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</si>
</sst>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0.0" formatCode="0.0" numFmtId="1001"/>
    <numFmt co:extendedFormatCode="@" formatCode="@" numFmtId="1002"/>
    <numFmt co:extendedFormatCode="#,##0" formatCode="#,##0" numFmtId="1003"/>
    <numFmt co:extendedFormatCode="#,##0.0" formatCode="#,##0.0" numFmtId="1004"/>
    <numFmt co:extendedFormatCode="0.0;-0.0" formatCode="0.0;-0.0" numFmtId="1005"/>
    <numFmt co:extendedFormatCode="#,##0.0;-#,##0.0" formatCode="#,##0.0;-#,##0.0" numFmtId="1006"/>
    <numFmt co:extendedFormatCode="#,##0.00" formatCode="#,##0.00" numFmtId="1007"/>
    <numFmt co:extendedFormatCode="0.00" formatCode="0.00" numFmtId="1008"/>
    <numFmt co:extendedFormatCode="0" formatCode="0" numFmtId="1009"/>
    <numFmt co:extendedFormatCode="0.000" formatCode="0.000" numFmtId="1010"/>
  </numFmts>
  <fonts count="23">
    <font>
      <name val="Calibri"/>
      <color theme="1" tint="0"/>
      <sz val="11"/>
    </font>
    <font>
      <color theme="1" tint="0"/>
      <sz val="11"/>
      <scheme val="minor"/>
    </font>
    <font>
      <name val="Times New Roman"/>
      <color theme="1" tint="0"/>
      <sz val="10"/>
    </font>
    <font>
      <name val="Times New Roman"/>
      <color theme="1" tint="0"/>
      <sz val="13"/>
    </font>
    <font>
      <name val="Times New Roman"/>
      <b val="true"/>
      <sz val="14"/>
    </font>
    <font>
      <name val="Times New Roman"/>
      <b val="true"/>
      <color theme="1" tint="0"/>
      <sz val="12"/>
    </font>
    <font>
      <name val="Times New Roman"/>
      <color theme="1" tint="0"/>
      <sz val="11"/>
    </font>
    <font>
      <name val="Times New Roman"/>
      <b val="true"/>
      <color theme="1" tint="0"/>
      <sz val="10"/>
    </font>
    <font>
      <name val="Times New Roman"/>
      <color theme="1" tint="0"/>
      <sz val="8"/>
    </font>
    <font>
      <sz val="11"/>
      <scheme val="minor"/>
    </font>
    <font>
      <sz val="10"/>
      <scheme val="minor"/>
    </font>
    <font>
      <name val="Times New Roman"/>
      <sz val="10"/>
    </font>
    <font>
      <b val="true"/>
      <color theme="1" tint="0"/>
      <sz val="11"/>
      <scheme val="minor"/>
    </font>
    <font>
      <name val="Calibri"/>
      <b val="true"/>
      <color theme="1" tint="0"/>
      <sz val="11"/>
    </font>
    <font>
      <color rgb="FF0000" tint="0"/>
      <sz val="11"/>
      <scheme val="minor"/>
    </font>
    <font>
      <name val="Times New Roman"/>
      <color rgb="FF0000" tint="0"/>
      <sz val="10"/>
    </font>
    <font>
      <name val="Times New Roman"/>
      <b val="true"/>
      <color rgb="FF0000" tint="0"/>
      <sz val="10"/>
    </font>
    <font>
      <name val="Times New Roman"/>
      <color rgb="000000" tint="0"/>
      <sz val="10"/>
    </font>
    <font>
      <name val="Times New Roman"/>
      <b val="true"/>
      <color theme="1" tint="0"/>
      <sz val="11"/>
    </font>
    <font>
      <name val="Times New Roman"/>
      <b val="true"/>
      <color theme="1" tint="0"/>
      <sz val="14"/>
    </font>
    <font>
      <color rgb="000000" tint="0"/>
      <sz val="11"/>
      <scheme val="minor"/>
    </font>
    <font>
      <name val="Calibri"/>
      <sz val="11"/>
    </font>
    <font>
      <name val="Times New Roman"/>
      <b val="true"/>
      <color rgb="FF0000" tint="0"/>
      <sz val="12"/>
    </font>
  </fonts>
  <fills count="6">
    <fill>
      <patternFill patternType="none"/>
    </fill>
    <fill>
      <patternFill patternType="gray125"/>
    </fill>
    <fill>
      <patternFill patternType="solid">
        <fgColor theme="0" tint="0"/>
      </patternFill>
    </fill>
    <fill>
      <patternFill patternType="solid">
        <fgColor rgb="66FFFF" tint="0"/>
      </patternFill>
    </fill>
    <fill>
      <patternFill patternType="solid">
        <fgColor rgb="FFFFFF" tint="0"/>
      </patternFill>
    </fill>
    <fill>
      <patternFill patternType="solid">
        <fgColor theme="7" tint="0.799981688894314"/>
      </patternFill>
    </fill>
  </fills>
  <borders count="87">
    <border>
      <left style="none"/>
      <right style="none"/>
      <top style="none"/>
      <bottom style="none"/>
      <diagonal style="none"/>
    </border>
    <border>
      <left style="medium">
        <color rgb="000000" tint="0"/>
      </left>
      <right style="medium">
        <color rgb="000000" tint="0"/>
      </right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right style="medium">
        <color rgb="000000" tint="0"/>
      </right>
      <top style="medium">
        <color rgb="000000" tint="0"/>
      </top>
      <bottom style="medium">
        <color rgb="000000" tint="0"/>
      </bottom>
    </border>
    <border>
      <left style="medium">
        <color rgb="000000" tint="0"/>
      </left>
      <right style="none"/>
      <top style="medium">
        <color rgb="000000" tint="0"/>
      </top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medium">
        <color rgb="000000" tint="0"/>
      </bottom>
    </border>
    <border>
      <right style="thin">
        <color rgb="000000" tint="0"/>
      </right>
      <top style="medium">
        <color rgb="000000" tint="0"/>
      </top>
      <bottom style="medium">
        <color rgb="000000" tint="0"/>
      </bottom>
    </border>
    <border>
      <right style="none"/>
      <top style="medium">
        <color rgb="000000" tint="0"/>
      </top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none"/>
      <right style="medium">
        <color rgb="000000" tint="0"/>
      </right>
      <top style="none"/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medium">
        <color rgb="000000" tint="0"/>
      </bottom>
    </border>
    <border>
      <left style="thin">
        <color rgb="000000" tint="0"/>
      </left>
      <right style="none"/>
      <top style="medium">
        <color rgb="000000" tint="0"/>
      </top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top style="none"/>
      <bottom style="none"/>
    </border>
    <border>
      <left style="none"/>
      <right style="medium">
        <color rgb="000000" tint="0"/>
      </right>
      <top style="none"/>
      <bottom style="none"/>
    </border>
    <border>
      <left style="medium">
        <color rgb="000000" tint="0"/>
      </left>
      <right style="thin">
        <color rgb="000000" tint="0"/>
      </right>
      <top style="none"/>
      <bottom style="none"/>
    </border>
    <border>
      <left style="thin">
        <color rgb="000000" tint="0"/>
      </left>
      <right style="thin">
        <color rgb="000000" tint="0"/>
      </right>
      <top style="none"/>
      <bottom style="none"/>
    </border>
    <border>
      <left style="thin">
        <color rgb="000000" tint="0"/>
      </left>
      <right style="none"/>
      <top style="none"/>
      <bottom style="none"/>
    </border>
    <border>
      <left style="medium">
        <color rgb="000000" tint="0"/>
      </left>
      <right style="medium">
        <color rgb="000000" tint="0"/>
      </right>
      <top style="none"/>
      <bottom style="medium">
        <color rgb="000000" tint="0"/>
      </bottom>
    </border>
    <border>
      <left style="medium">
        <color rgb="000000" tint="0"/>
      </left>
      <right style="none"/>
      <top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top style="none"/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top style="none"/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none"/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medium">
        <color rgb="000000" tint="0"/>
      </bottom>
    </border>
    <border>
      <left style="medium">
        <color rgb="000000" tint="0"/>
      </left>
      <right style="none"/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none"/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none"/>
      <top style="medium">
        <color rgb="000000" tint="0"/>
      </top>
      <bottom style="none"/>
    </border>
    <border>
      <left style="thin">
        <color rgb="000000" tint="0"/>
      </left>
      <right style="none"/>
      <top style="medium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none"/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none"/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none"/>
      <top style="none"/>
      <bottom style="thin">
        <color rgb="000000" tint="0"/>
      </bottom>
    </border>
    <border>
      <left style="thin">
        <color rgb="000000" tint="0"/>
      </left>
      <right style="none"/>
      <top style="none"/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none"/>
      <bottom style="thin">
        <color rgb="000000" tint="0"/>
      </bottom>
    </border>
    <border>
      <left style="medium">
        <color rgb="000000" tint="0"/>
      </left>
      <right style="medium">
        <color rgb="000000" tint="0"/>
      </right>
      <bottom style="none"/>
    </border>
    <border>
      <left style="medium">
        <color rgb="000000" tint="0"/>
      </left>
      <right style="none"/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none"/>
      <right style="thin">
        <color rgb="000000" tint="0"/>
      </right>
      <top style="none"/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none"/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none"/>
      <right style="thin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top style="thin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none"/>
    </border>
    <border>
      <left style="medium">
        <color rgb="000000" tint="0"/>
      </left>
      <right style="none"/>
      <bottom style="none"/>
    </border>
    <border>
      <left style="medium">
        <color rgb="000000" tint="0"/>
      </left>
      <right style="thin">
        <color rgb="000000" tint="0"/>
      </right>
      <bottom style="none"/>
    </border>
    <border>
      <left style="thin">
        <color rgb="000000" tint="0"/>
      </left>
      <right style="thin">
        <color rgb="000000" tint="0"/>
      </right>
      <bottom style="none"/>
    </border>
    <border>
      <left style="thin">
        <color rgb="000000" tint="0"/>
      </left>
      <right style="medium">
        <color rgb="000000" tint="0"/>
      </right>
      <bottom style="none"/>
    </border>
    <border>
      <left style="none"/>
      <right style="thin">
        <color rgb="000000" tint="0"/>
      </right>
      <top style="medium">
        <color rgb="000000" tint="0"/>
      </top>
      <bottom style="medium">
        <color rgb="000000" tint="0"/>
      </bottom>
    </border>
    <border>
      <left style="none"/>
      <right style="medium">
        <color rgb="000000" tint="0"/>
      </right>
      <top style="medium">
        <color rgb="000000" tint="0"/>
      </top>
      <bottom style="medium">
        <color rgb="000000" tint="0"/>
      </bottom>
    </border>
    <border>
      <top style="none"/>
      <bottom style="medium">
        <color rgb="000000" tint="0"/>
      </bottom>
    </border>
    <border>
      <right style="none"/>
      <top style="none"/>
      <bottom style="medium">
        <color rgb="000000" tint="0"/>
      </bottom>
    </border>
    <border>
      <left style="none"/>
      <right style="thin">
        <color rgb="000000" tint="0"/>
      </right>
      <top style="none"/>
      <bottom style="medium">
        <color rgb="000000" tint="0"/>
      </bottom>
    </border>
    <border>
      <left style="thin">
        <color rgb="000000" tint="0"/>
      </left>
      <right style="none"/>
      <top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top style="none"/>
      <bottom style="thin">
        <color rgb="000000" tint="0"/>
      </bottom>
    </border>
    <border>
      <left style="none"/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none"/>
      <bottom style="none"/>
    </border>
    <border>
      <left style="none"/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none"/>
      <top style="none"/>
      <bottom style="none"/>
    </border>
    <border>
      <left style="medium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medium">
        <color rgb="000000" tint="0"/>
      </right>
      <bottom style="thin">
        <color rgb="000000" tint="0"/>
      </bottom>
    </border>
    <border>
      <left style="none"/>
      <right style="none"/>
      <top style="none"/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none"/>
      <right style="thin">
        <color rgb="000000" tint="0"/>
      </right>
    </border>
    <border>
      <left style="none"/>
      <right style="thin">
        <color rgb="000000" tint="0"/>
      </right>
      <bottom style="thin">
        <color rgb="000000" tint="0"/>
      </bottom>
    </border>
    <border>
      <left style="none"/>
      <right style="medium">
        <color rgb="000000" tint="0"/>
      </right>
    </border>
    <border>
      <left style="none"/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</borders>
  <cellStyleXfs count="1">
    <xf applyFont="true" applyNumberFormat="true" borderId="0" fillId="0" fontId="1" numFmtId="1000" quotePrefix="false"/>
  </cellStyleXfs>
  <cellXfs count="631">
    <xf applyFont="true" applyNumberFormat="true" borderId="0" fillId="0" fontId="1" numFmtId="1000" quotePrefix="false"/>
    <xf applyAlignment="true" applyFill="true" applyFont="true" applyNumberFormat="true" borderId="0" fillId="2" fontId="1" numFmtId="1000" quotePrefix="false">
      <alignment horizontal="center" vertical="center"/>
    </xf>
    <xf applyFill="true" applyFont="true" applyNumberFormat="true" borderId="0" fillId="2" fontId="1" numFmtId="1000" quotePrefix="false"/>
    <xf applyAlignment="true" applyFill="true" applyFont="true" applyNumberFormat="true" borderId="0" fillId="2" fontId="1" numFmtId="1000" quotePrefix="false">
      <alignment horizontal="center"/>
    </xf>
    <xf applyAlignment="true" applyFill="true" applyFont="true" applyNumberFormat="true" borderId="0" fillId="2" fontId="1" numFmtId="1000" quotePrefix="false">
      <alignment horizontal="center" vertical="top"/>
    </xf>
    <xf applyAlignment="true" applyFill="true" applyFont="true" applyNumberFormat="true" borderId="0" fillId="2" fontId="1" numFmtId="1000" quotePrefix="false">
      <alignment horizontal="right"/>
    </xf>
    <xf applyAlignment="true" applyFill="true" applyFont="true" applyNumberFormat="true" borderId="0" fillId="2" fontId="2" numFmtId="1000" quotePrefix="false">
      <alignment horizontal="right"/>
    </xf>
    <xf applyAlignment="true" applyFill="true" applyFont="true" applyNumberFormat="true" borderId="0" fillId="2" fontId="3" numFmtId="1000" quotePrefix="false">
      <alignment horizontal="center" vertical="center"/>
    </xf>
    <xf applyAlignment="true" applyFill="true" applyFont="true" applyNumberFormat="true" borderId="0" fillId="2" fontId="4" numFmtId="1000" quotePrefix="false">
      <alignment horizontal="center"/>
    </xf>
    <xf applyAlignment="true" applyFill="true" applyFont="true" applyNumberFormat="true" borderId="0" fillId="2" fontId="5" numFmtId="1000" quotePrefix="false">
      <alignment horizontal="right"/>
    </xf>
    <xf applyAlignment="true" applyFill="true" applyFont="true" applyNumberFormat="true" borderId="0" fillId="2" fontId="1" numFmtId="1000" quotePrefix="false">
      <alignment vertical="center"/>
    </xf>
    <xf applyAlignment="true" applyBorder="true" applyFill="true" applyFont="true" applyNumberFormat="true" borderId="1" fillId="2" fontId="2" numFmtId="1000" quotePrefix="false">
      <alignment horizontal="center" vertical="center" wrapText="true"/>
    </xf>
    <xf applyAlignment="true" applyBorder="true" applyFill="true" applyFont="true" applyNumberFormat="true" borderId="1" fillId="2" fontId="2" numFmtId="1000" quotePrefix="false">
      <alignment horizontal="center" vertical="top" wrapText="true"/>
    </xf>
    <xf applyAlignment="true" applyBorder="true" applyFill="true" applyFont="true" applyNumberFormat="true" borderId="2" fillId="2" fontId="2" numFmtId="1000" quotePrefix="false">
      <alignment horizontal="center" vertical="center" wrapText="true"/>
    </xf>
    <xf applyAlignment="true" applyBorder="true" applyFill="true" applyFont="true" applyNumberFormat="true" borderId="3" fillId="2" fontId="2" numFmtId="1000" quotePrefix="false">
      <alignment horizontal="center" vertical="center" wrapText="true"/>
    </xf>
    <xf applyAlignment="true" applyBorder="true" applyFill="true" applyFont="true" applyNumberFormat="true" borderId="4" fillId="2" fontId="2" numFmtId="1000" quotePrefix="false">
      <alignment horizontal="center" vertical="center" wrapText="true"/>
    </xf>
    <xf applyAlignment="true" applyBorder="true" applyFill="true" applyFont="true" applyNumberFormat="true" borderId="5" fillId="3" fontId="2" numFmtId="1000" quotePrefix="false">
      <alignment horizontal="center" vertical="center"/>
    </xf>
    <xf applyAlignment="true" applyBorder="true" applyFill="true" applyFont="true" applyNumberFormat="true" borderId="2" fillId="3" fontId="2" numFmtId="1000" quotePrefix="false">
      <alignment horizontal="center" vertical="center"/>
    </xf>
    <xf applyAlignment="true" applyBorder="true" applyFill="true" applyFont="true" applyNumberFormat="true" borderId="6" fillId="3" fontId="2" numFmtId="1000" quotePrefix="false">
      <alignment horizontal="center" vertical="center"/>
    </xf>
    <xf applyAlignment="true" applyBorder="true" applyFill="true" applyFont="true" applyNumberFormat="true" borderId="4" fillId="3" fontId="2" numFmtId="1000" quotePrefix="false">
      <alignment horizontal="center" vertical="center"/>
    </xf>
    <xf applyAlignment="true" applyBorder="true" applyFill="true" applyFont="true" applyNumberFormat="true" borderId="7" fillId="3" fontId="2" numFmtId="1000" quotePrefix="false">
      <alignment horizontal="center" vertical="center"/>
    </xf>
    <xf applyAlignment="true" applyBorder="true" applyFill="true" applyFont="true" applyNumberFormat="true" borderId="1" fillId="2" fontId="6" numFmtId="1000" quotePrefix="false">
      <alignment horizontal="center" vertical="top" wrapText="true"/>
    </xf>
    <xf applyAlignment="true" applyBorder="true" applyFill="true" applyFont="true" applyNumberFormat="true" borderId="8" fillId="2" fontId="2" numFmtId="1000" quotePrefix="false">
      <alignment horizontal="center" vertical="center" wrapText="true"/>
    </xf>
    <xf applyAlignment="true" applyBorder="true" applyFill="true" applyFont="true" applyNumberFormat="true" borderId="8" fillId="2" fontId="2" numFmtId="1000" quotePrefix="false">
      <alignment horizontal="center" vertical="top" wrapText="true"/>
    </xf>
    <xf applyAlignment="true" applyBorder="true" applyFill="true" applyFont="true" applyNumberFormat="true" borderId="9" fillId="2" fontId="7" numFmtId="1000" quotePrefix="false">
      <alignment horizontal="center" vertical="center" wrapText="true"/>
    </xf>
    <xf applyAlignment="true" applyBorder="true" applyFill="true" applyFont="true" applyNumberFormat="true" borderId="10" fillId="2" fontId="2" numFmtId="1000" quotePrefix="false">
      <alignment horizontal="center" vertical="center" wrapText="true"/>
    </xf>
    <xf applyAlignment="true" applyBorder="true" applyFill="true" applyFont="true" applyNumberFormat="true" borderId="5" fillId="2" fontId="2" numFmtId="1000" quotePrefix="false">
      <alignment horizontal="center" vertical="center" wrapText="true"/>
    </xf>
    <xf applyAlignment="true" applyBorder="true" applyFill="true" applyFont="true" applyNumberFormat="true" borderId="11" fillId="2" fontId="2" numFmtId="1000" quotePrefix="false">
      <alignment horizontal="center" vertical="center" wrapText="true"/>
    </xf>
    <xf applyAlignment="true" applyBorder="true" applyFill="true" applyFont="true" applyNumberFormat="true" borderId="12" fillId="2" fontId="2" numFmtId="1000" quotePrefix="false">
      <alignment horizontal="center" vertical="center" wrapText="true"/>
    </xf>
    <xf applyAlignment="true" applyBorder="true" applyFill="true" applyFont="true" applyNumberFormat="true" borderId="13" fillId="2" fontId="6" numFmtId="1000" quotePrefix="false">
      <alignment horizontal="center" vertical="top" wrapText="true"/>
    </xf>
    <xf applyAlignment="true" applyBorder="true" applyFill="true" applyFont="true" applyNumberFormat="true" borderId="14" fillId="2" fontId="8" numFmtId="1000" quotePrefix="false">
      <alignment horizontal="center" vertical="center" wrapText="true"/>
    </xf>
    <xf applyAlignment="true" applyBorder="true" applyFill="true" applyFont="true" applyNumberFormat="true" borderId="15" fillId="2" fontId="8" numFmtId="1000" quotePrefix="false">
      <alignment horizontal="center" vertical="center" wrapText="true"/>
    </xf>
    <xf applyAlignment="true" applyFill="true" applyFont="true" applyNumberFormat="true" borderId="0" fillId="2" fontId="8" numFmtId="1000" quotePrefix="false">
      <alignment horizontal="center" vertical="center" wrapText="true"/>
    </xf>
    <xf applyAlignment="true" applyBorder="true" applyFill="true" applyFont="true" applyNumberFormat="true" borderId="16" fillId="2" fontId="8" numFmtId="1000" quotePrefix="false">
      <alignment horizontal="center" vertical="center" wrapText="true"/>
    </xf>
    <xf applyAlignment="true" applyBorder="true" applyFill="true" applyFont="true" applyNumberFormat="true" borderId="17" fillId="2" fontId="8" numFmtId="1000" quotePrefix="false">
      <alignment horizontal="center" vertical="center" wrapText="true"/>
    </xf>
    <xf applyAlignment="true" applyBorder="true" applyFill="true" applyFont="true" applyNumberFormat="true" borderId="18" fillId="2" fontId="8" numFmtId="1000" quotePrefix="false">
      <alignment horizontal="center" vertical="center" wrapText="true"/>
    </xf>
    <xf applyAlignment="true" applyBorder="true" applyFill="true" applyFont="true" applyNumberFormat="true" borderId="4" fillId="2" fontId="7" numFmtId="1000" quotePrefix="false">
      <alignment horizontal="center" vertical="top" wrapText="true"/>
    </xf>
    <xf applyAlignment="true" applyBorder="true" applyFill="true" applyFont="true" applyNumberFormat="true" borderId="2" fillId="2" fontId="7" numFmtId="1000" quotePrefix="false">
      <alignment horizontal="center" vertical="top" wrapText="true"/>
    </xf>
    <xf applyAlignment="true" applyBorder="true" applyFill="true" applyFont="true" applyNumberFormat="true" borderId="7" fillId="2" fontId="7" numFmtId="1000" quotePrefix="false">
      <alignment horizontal="center" vertical="top" wrapText="true"/>
    </xf>
    <xf applyAlignment="true" applyBorder="true" applyFill="true" applyFont="true" applyNumberFormat="true" borderId="8" fillId="2" fontId="6" numFmtId="1000" quotePrefix="false">
      <alignment horizontal="center" vertical="top" wrapText="true"/>
    </xf>
    <xf applyAlignment="true" applyBorder="true" applyFont="true" applyNumberFormat="true" borderId="19" fillId="0" fontId="2" numFmtId="1000" quotePrefix="false">
      <alignment horizontal="center" vertical="center" wrapText="true"/>
    </xf>
    <xf applyAlignment="true" applyBorder="true" applyFont="true" applyNumberFormat="true" borderId="15" fillId="0" fontId="2" numFmtId="1000" quotePrefix="false">
      <alignment vertical="top" wrapText="true"/>
    </xf>
    <xf applyAlignment="true" applyBorder="true" applyFill="true" applyFont="true" applyNumberFormat="true" borderId="19" fillId="4" fontId="2" numFmtId="1000" quotePrefix="false">
      <alignment vertical="center" wrapText="true"/>
    </xf>
    <xf applyAlignment="true" applyBorder="true" applyFont="true" applyNumberFormat="true" borderId="20" fillId="0" fontId="2" numFmtId="1000" quotePrefix="false">
      <alignment vertical="center" wrapText="true"/>
    </xf>
    <xf applyAlignment="true" applyBorder="true" applyFont="true" applyNumberFormat="true" borderId="21" fillId="0" fontId="1" numFmtId="1000" quotePrefix="false">
      <alignment horizontal="right"/>
    </xf>
    <xf applyAlignment="true" applyBorder="true" applyFont="true" applyNumberFormat="true" borderId="22" fillId="0" fontId="1" numFmtId="1000" quotePrefix="false">
      <alignment horizontal="right"/>
    </xf>
    <xf applyAlignment="true" applyBorder="true" applyFont="true" applyNumberFormat="true" borderId="23" fillId="0" fontId="1" numFmtId="1000" quotePrefix="false">
      <alignment horizontal="right"/>
    </xf>
    <xf applyAlignment="true" applyBorder="true" applyFont="true" applyNumberFormat="true" borderId="5" fillId="0" fontId="1" numFmtId="1000" quotePrefix="false">
      <alignment horizontal="right"/>
    </xf>
    <xf applyAlignment="true" applyBorder="true" applyFont="true" applyNumberFormat="true" borderId="11" fillId="0" fontId="1" numFmtId="1000" quotePrefix="false">
      <alignment horizontal="right"/>
    </xf>
    <xf applyAlignment="true" applyBorder="true" applyFont="true" applyNumberFormat="true" borderId="24" fillId="0" fontId="1" numFmtId="1000" quotePrefix="false">
      <alignment horizontal="right"/>
    </xf>
    <xf applyAlignment="true" applyBorder="true" applyFont="true" applyNumberFormat="true" borderId="1" fillId="0" fontId="1" numFmtId="1001" quotePrefix="false">
      <alignment horizontal="center" vertical="top"/>
    </xf>
    <xf applyAlignment="true" applyBorder="true" applyFont="true" applyNumberFormat="true" borderId="13" fillId="0" fontId="2" numFmtId="1000" quotePrefix="false">
      <alignment horizontal="center" vertical="center" wrapText="true"/>
    </xf>
    <xf applyAlignment="true" applyBorder="true" applyFont="true" applyNumberFormat="true" borderId="15" fillId="0" fontId="2" numFmtId="1000" quotePrefix="false">
      <alignment vertical="bottom" wrapText="true"/>
    </xf>
    <xf applyAlignment="true" applyBorder="true" applyFill="true" applyFont="true" applyNumberFormat="true" borderId="13" fillId="4" fontId="2" numFmtId="1000" quotePrefix="false">
      <alignment vertical="center" wrapText="true"/>
    </xf>
    <xf applyAlignment="true" applyBorder="true" applyFont="true" applyNumberFormat="true" borderId="25" fillId="0" fontId="2" numFmtId="1000" quotePrefix="false">
      <alignment vertical="center" wrapText="true"/>
    </xf>
    <xf applyAlignment="true" applyBorder="true" applyFont="true" applyNumberFormat="true" borderId="26" fillId="0" fontId="1" numFmtId="1000" quotePrefix="false">
      <alignment horizontal="right"/>
    </xf>
    <xf applyAlignment="true" applyBorder="true" applyFont="true" applyNumberFormat="true" borderId="27" fillId="0" fontId="1" numFmtId="1000" quotePrefix="false">
      <alignment horizontal="right"/>
    </xf>
    <xf applyAlignment="true" applyBorder="true" applyFont="true" applyNumberFormat="true" borderId="28" fillId="0" fontId="1" numFmtId="1000" quotePrefix="false">
      <alignment horizontal="right"/>
    </xf>
    <xf applyAlignment="true" applyBorder="true" applyFont="true" applyNumberFormat="true" borderId="13" fillId="0" fontId="1" numFmtId="1001" quotePrefix="false">
      <alignment horizontal="center" vertical="top"/>
    </xf>
    <xf applyAlignment="true" applyBorder="true" applyFont="true" applyNumberFormat="true" borderId="8" fillId="0" fontId="2" numFmtId="1000" quotePrefix="false">
      <alignment horizontal="center" vertical="center" wrapText="true"/>
    </xf>
    <xf applyAlignment="true" applyBorder="true" applyFont="true" applyNumberFormat="true" borderId="9" fillId="0" fontId="2" numFmtId="1000" quotePrefix="false">
      <alignment vertical="top" wrapText="true"/>
    </xf>
    <xf applyAlignment="true" applyBorder="true" applyFill="true" applyFont="true" applyNumberFormat="true" borderId="8" fillId="4" fontId="2" numFmtId="1000" quotePrefix="false">
      <alignment vertical="center" wrapText="true"/>
    </xf>
    <xf applyAlignment="true" applyBorder="true" applyFont="true" applyNumberFormat="true" borderId="10" fillId="0" fontId="2" numFmtId="1000" quotePrefix="false">
      <alignment vertical="center" wrapText="true"/>
    </xf>
    <xf applyAlignment="true" applyBorder="true" applyFont="true" applyNumberFormat="true" borderId="29" fillId="0" fontId="1" numFmtId="1000" quotePrefix="false">
      <alignment horizontal="right"/>
    </xf>
    <xf applyAlignment="true" applyBorder="true" applyFont="true" applyNumberFormat="true" borderId="30" fillId="0" fontId="1" numFmtId="1000" quotePrefix="false">
      <alignment horizontal="right"/>
    </xf>
    <xf applyAlignment="true" applyBorder="true" applyFont="true" applyNumberFormat="true" borderId="31" fillId="0" fontId="1" numFmtId="1000" quotePrefix="false">
      <alignment horizontal="right"/>
    </xf>
    <xf applyAlignment="true" applyBorder="true" applyFont="true" applyNumberFormat="true" borderId="8" fillId="0" fontId="1" numFmtId="1001" quotePrefix="false">
      <alignment horizontal="center" vertical="top"/>
    </xf>
    <xf applyAlignment="true" applyBorder="true" applyFont="true" applyNumberFormat="true" borderId="1" fillId="0" fontId="2" numFmtId="1000" quotePrefix="false">
      <alignment horizontal="center" vertical="center" wrapText="true"/>
    </xf>
    <xf applyAlignment="true" applyBorder="true" applyFont="true" applyNumberFormat="true" borderId="15" fillId="0" fontId="2" numFmtId="1000" quotePrefix="false">
      <alignment vertical="center" wrapText="true"/>
    </xf>
    <xf applyAlignment="true" applyBorder="true" applyFill="true" applyFont="true" applyNumberFormat="true" borderId="15" fillId="4" fontId="2" numFmtId="1000" quotePrefix="false">
      <alignment vertical="center" wrapText="true"/>
    </xf>
    <xf applyAlignment="true" applyBorder="true" applyFont="true" applyNumberFormat="true" borderId="1" fillId="0" fontId="2" numFmtId="1002" quotePrefix="false">
      <alignment horizontal="center" vertical="center" wrapText="true"/>
    </xf>
    <xf applyAlignment="true" applyBorder="true" applyFont="true" applyNumberFormat="true" borderId="4" fillId="0" fontId="2" numFmtId="1000" quotePrefix="false">
      <alignment vertical="center" wrapText="true"/>
    </xf>
    <xf applyAlignment="true" applyBorder="true" applyFont="true" applyNumberFormat="true" borderId="32" fillId="0" fontId="1" numFmtId="1000" quotePrefix="false">
      <alignment horizontal="right"/>
    </xf>
    <xf applyAlignment="true" applyBorder="true" applyFont="true" applyNumberFormat="true" borderId="33" fillId="0" fontId="9" numFmtId="1003" quotePrefix="false">
      <alignment horizontal="right"/>
    </xf>
    <xf applyAlignment="true" applyBorder="true" applyFont="true" applyNumberFormat="true" borderId="33" fillId="0" fontId="1" numFmtId="1000" quotePrefix="false">
      <alignment horizontal="right"/>
    </xf>
    <xf applyAlignment="true" applyBorder="true" applyFont="true" applyNumberFormat="true" borderId="34" fillId="0" fontId="1" numFmtId="1000" quotePrefix="false">
      <alignment horizontal="right"/>
    </xf>
    <xf applyAlignment="true" applyBorder="true" applyFont="true" applyNumberFormat="true" borderId="35" fillId="0" fontId="1" numFmtId="1000" quotePrefix="false">
      <alignment horizontal="right"/>
    </xf>
    <xf applyAlignment="true" applyBorder="true" applyFont="true" applyNumberFormat="true" borderId="36" fillId="0" fontId="1" numFmtId="1000" quotePrefix="false">
      <alignment horizontal="right"/>
    </xf>
    <xf applyAlignment="true" applyBorder="true" applyFont="true" applyNumberFormat="true" borderId="37" fillId="0" fontId="1" numFmtId="1000" quotePrefix="false">
      <alignment horizontal="right"/>
    </xf>
    <xf applyAlignment="true" applyBorder="true" applyFont="true" applyNumberFormat="true" borderId="15" fillId="0" fontId="2" numFmtId="1000" quotePrefix="false">
      <alignment wrapText="true"/>
    </xf>
    <xf applyAlignment="true" applyBorder="true" applyFont="true" applyNumberFormat="true" borderId="13" fillId="0" fontId="2" numFmtId="1002" quotePrefix="false">
      <alignment horizontal="center" vertical="center" wrapText="true"/>
    </xf>
    <xf applyAlignment="true" applyBorder="true" applyFont="true" applyNumberFormat="true" borderId="38" fillId="0" fontId="1" numFmtId="1000" quotePrefix="false">
      <alignment vertical="top"/>
    </xf>
    <xf applyAlignment="true" applyBorder="true" applyFont="true" applyNumberFormat="true" borderId="39" fillId="0" fontId="1" numFmtId="1000" quotePrefix="false">
      <alignment vertical="top"/>
    </xf>
    <xf applyAlignment="true" applyBorder="true" applyFont="true" applyNumberFormat="true" borderId="40" fillId="0" fontId="1" numFmtId="1000" quotePrefix="false">
      <alignment vertical="top"/>
    </xf>
    <xf applyAlignment="true" applyBorder="true" applyFont="true" applyNumberFormat="true" borderId="41" fillId="0" fontId="1" numFmtId="1000" quotePrefix="false">
      <alignment vertical="top"/>
    </xf>
    <xf applyAlignment="true" applyBorder="true" applyFont="true" applyNumberFormat="true" borderId="26" fillId="0" fontId="1" numFmtId="1000" quotePrefix="false">
      <alignment vertical="top"/>
    </xf>
    <xf applyAlignment="true" applyBorder="true" applyFont="true" applyNumberFormat="true" borderId="27" fillId="0" fontId="1" numFmtId="1000" quotePrefix="false">
      <alignment vertical="top"/>
    </xf>
    <xf applyAlignment="true" applyBorder="true" applyFont="true" applyNumberFormat="true" borderId="28" fillId="0" fontId="1" numFmtId="1000" quotePrefix="false">
      <alignment vertical="top"/>
    </xf>
    <xf applyAlignment="true" applyBorder="true" applyFont="true" applyNumberFormat="true" borderId="42" fillId="0" fontId="1" numFmtId="1000" quotePrefix="false">
      <alignment vertical="top"/>
    </xf>
    <xf applyAlignment="true" applyBorder="true" applyFont="true" applyNumberFormat="true" borderId="15" fillId="0" fontId="1" numFmtId="1000" quotePrefix="false">
      <alignment vertical="top" wrapText="true"/>
    </xf>
    <xf applyAlignment="true" applyBorder="true" applyFont="true" applyNumberFormat="true" borderId="9" fillId="0" fontId="1" numFmtId="1000" quotePrefix="false">
      <alignment vertical="top" wrapText="true"/>
    </xf>
    <xf applyAlignment="true" applyBorder="true" applyFill="true" applyFont="true" applyNumberFormat="true" borderId="9" fillId="4" fontId="2" numFmtId="1000" quotePrefix="false">
      <alignment vertical="center" wrapText="true"/>
    </xf>
    <xf applyAlignment="true" applyBorder="true" applyFont="true" applyNumberFormat="true" borderId="8" fillId="0" fontId="2" numFmtId="1002" quotePrefix="false">
      <alignment horizontal="center" vertical="center" wrapText="true"/>
    </xf>
    <xf applyAlignment="true" applyBorder="true" applyFont="true" applyNumberFormat="true" borderId="29" fillId="0" fontId="1" numFmtId="1000" quotePrefix="false">
      <alignment vertical="top"/>
    </xf>
    <xf applyAlignment="true" applyBorder="true" applyFont="true" applyNumberFormat="true" borderId="30" fillId="0" fontId="1" numFmtId="1000" quotePrefix="false">
      <alignment vertical="top"/>
    </xf>
    <xf applyAlignment="true" applyBorder="true" applyFont="true" applyNumberFormat="true" borderId="31" fillId="0" fontId="1" numFmtId="1000" quotePrefix="false">
      <alignment vertical="top"/>
    </xf>
    <xf applyAlignment="true" applyBorder="true" applyFont="true" applyNumberFormat="true" borderId="43" fillId="0" fontId="1" numFmtId="1000" quotePrefix="false">
      <alignment vertical="top"/>
    </xf>
    <xf applyAlignment="true" applyBorder="true" applyFill="true" applyFont="true" applyNumberFormat="true" borderId="44" fillId="4" fontId="2" numFmtId="1000" quotePrefix="false">
      <alignment vertical="center" wrapText="true"/>
    </xf>
    <xf applyAlignment="true" applyBorder="true" applyFont="true" applyNumberFormat="true" borderId="32" fillId="0" fontId="1" numFmtId="1004" quotePrefix="false">
      <alignment horizontal="right"/>
    </xf>
    <xf applyAlignment="true" applyBorder="true" applyFont="true" applyNumberFormat="true" borderId="33" fillId="0" fontId="1" numFmtId="1001" quotePrefix="false">
      <alignment horizontal="right"/>
    </xf>
    <xf applyAlignment="true" applyBorder="true" applyFont="true" applyNumberFormat="true" borderId="32" fillId="0" fontId="1" numFmtId="1004" quotePrefix="false">
      <alignment horizontal="right" wrapText="true"/>
    </xf>
    <xf applyAlignment="true" applyBorder="true" applyFont="true" applyNumberFormat="true" borderId="45" fillId="0" fontId="1" numFmtId="1000" quotePrefix="false">
      <alignment horizontal="right"/>
    </xf>
    <xf applyAlignment="true" applyBorder="true" applyFont="true" applyNumberFormat="true" borderId="46" fillId="0" fontId="1" numFmtId="1004" quotePrefix="false">
      <alignment horizontal="right"/>
    </xf>
    <xf applyAlignment="true" applyBorder="true" applyFont="true" applyNumberFormat="true" borderId="47" fillId="0" fontId="1" numFmtId="1001" quotePrefix="false">
      <alignment horizontal="right"/>
    </xf>
    <xf applyAlignment="true" applyBorder="true" applyFont="true" applyNumberFormat="true" borderId="48" fillId="0" fontId="1" numFmtId="1000" quotePrefix="false">
      <alignment horizontal="right"/>
    </xf>
    <xf applyAlignment="true" applyBorder="true" applyFill="true" applyFont="true" applyNumberFormat="true" borderId="49" fillId="4" fontId="2" numFmtId="1000" quotePrefix="false">
      <alignment vertical="center" wrapText="true"/>
    </xf>
    <xf applyAlignment="true" applyBorder="true" applyFont="true" applyNumberFormat="true" borderId="38" fillId="0" fontId="1" numFmtId="1004" quotePrefix="false">
      <alignment horizontal="right" vertical="top"/>
    </xf>
    <xf applyAlignment="true" applyBorder="true" applyFont="true" applyNumberFormat="true" borderId="39" fillId="0" fontId="1" numFmtId="1000" quotePrefix="false">
      <alignment horizontal="right" vertical="top"/>
    </xf>
    <xf applyAlignment="true" applyBorder="true" applyFont="true" applyNumberFormat="true" borderId="40" fillId="0" fontId="1" numFmtId="1000" quotePrefix="false">
      <alignment horizontal="right"/>
    </xf>
    <xf applyAlignment="true" applyBorder="true" applyFont="true" applyNumberFormat="true" borderId="38" fillId="0" fontId="1" numFmtId="1004" quotePrefix="false">
      <alignment horizontal="right" vertical="top" wrapText="true"/>
    </xf>
    <xf applyAlignment="true" applyBorder="true" applyFont="true" applyNumberFormat="true" borderId="39" fillId="0" fontId="1" numFmtId="1000" quotePrefix="false">
      <alignment horizontal="center"/>
    </xf>
    <xf applyAlignment="true" applyBorder="true" applyFont="true" applyNumberFormat="true" borderId="40" fillId="0" fontId="1" numFmtId="1000" quotePrefix="false">
      <alignment horizontal="center"/>
    </xf>
    <xf applyAlignment="true" applyBorder="true" applyFill="true" applyFont="true" applyNumberFormat="true" borderId="9" fillId="4" fontId="2" numFmtId="1000" quotePrefix="false">
      <alignment vertical="top" wrapText="true"/>
    </xf>
    <xf applyAlignment="true" applyBorder="true" applyFont="true" applyNumberFormat="true" borderId="29" fillId="0" fontId="1" numFmtId="1004" quotePrefix="false">
      <alignment horizontal="right" vertical="top"/>
    </xf>
    <xf applyAlignment="true" applyBorder="true" applyFont="true" applyNumberFormat="true" borderId="30" fillId="0" fontId="1" numFmtId="1000" quotePrefix="false">
      <alignment horizontal="right" vertical="top"/>
    </xf>
    <xf applyAlignment="true" applyBorder="true" applyFont="true" applyNumberFormat="true" borderId="29" fillId="0" fontId="1" numFmtId="1004" quotePrefix="false">
      <alignment horizontal="right" vertical="top" wrapText="true"/>
    </xf>
    <xf applyAlignment="true" applyBorder="true" applyFont="true" applyNumberFormat="true" borderId="30" fillId="0" fontId="1" numFmtId="1000" quotePrefix="false">
      <alignment horizontal="center"/>
    </xf>
    <xf applyAlignment="true" applyBorder="true" applyFont="true" applyNumberFormat="true" borderId="31" fillId="0" fontId="1" numFmtId="1000" quotePrefix="false">
      <alignment horizontal="center"/>
    </xf>
    <xf applyAlignment="true" applyBorder="true" applyFill="true" applyFont="true" applyNumberFormat="true" borderId="15" fillId="4" fontId="2" numFmtId="1000" quotePrefix="false">
      <alignment vertical="top" wrapText="true"/>
    </xf>
    <xf applyAlignment="true" applyBorder="true" applyFont="true" applyNumberFormat="true" borderId="39" fillId="0" fontId="1" numFmtId="1000" quotePrefix="false">
      <alignment horizontal="right"/>
    </xf>
    <xf applyAlignment="true" applyBorder="true" applyFont="true" applyNumberFormat="true" borderId="41" fillId="0" fontId="1" numFmtId="1000" quotePrefix="false">
      <alignment horizontal="right"/>
    </xf>
    <xf applyAlignment="true" applyBorder="true" applyFont="true" applyNumberFormat="true" borderId="43" fillId="0" fontId="1" numFmtId="1000" quotePrefix="false">
      <alignment horizontal="right"/>
    </xf>
    <xf applyAlignment="true" applyBorder="true" applyFont="true" applyNumberFormat="true" borderId="50" fillId="0" fontId="1" numFmtId="1000" quotePrefix="false">
      <alignment horizontal="right"/>
    </xf>
    <xf applyAlignment="true" applyBorder="true" applyFill="true" applyFont="true" applyNumberFormat="true" borderId="45" fillId="2" fontId="9" numFmtId="1000" quotePrefix="false">
      <alignment horizontal="right"/>
    </xf>
    <xf applyAlignment="true" applyBorder="true" applyFont="true" applyNumberFormat="true" borderId="38" fillId="0" fontId="1" numFmtId="1000" quotePrefix="false">
      <alignment horizontal="right"/>
    </xf>
    <xf applyAlignment="true" applyBorder="true" applyFont="true" applyNumberFormat="true" borderId="38" fillId="0" fontId="10" numFmtId="1000" quotePrefix="false">
      <alignment horizontal="center" vertical="top" wrapText="true"/>
    </xf>
    <xf applyAlignment="true" applyBorder="true" applyFont="true" applyNumberFormat="true" borderId="39" fillId="0" fontId="9" numFmtId="1000" quotePrefix="false">
      <alignment horizontal="right"/>
    </xf>
    <xf applyAlignment="true" applyBorder="true" applyFont="true" applyNumberFormat="true" borderId="40" fillId="0" fontId="9" numFmtId="1000" quotePrefix="false">
      <alignment horizontal="right"/>
    </xf>
    <xf applyAlignment="true" applyBorder="true" applyFont="true" applyNumberFormat="true" borderId="26" fillId="0" fontId="10" numFmtId="1000" quotePrefix="false">
      <alignment horizontal="center" vertical="top" wrapText="true"/>
    </xf>
    <xf applyAlignment="true" applyBorder="true" applyFont="true" applyNumberFormat="true" borderId="27" fillId="0" fontId="9" numFmtId="1000" quotePrefix="false">
      <alignment horizontal="right"/>
    </xf>
    <xf applyAlignment="true" applyBorder="true" applyFont="true" applyNumberFormat="true" borderId="28" fillId="0" fontId="9" numFmtId="1000" quotePrefix="false">
      <alignment horizontal="right"/>
    </xf>
    <xf applyAlignment="true" applyBorder="true" applyFont="true" applyNumberFormat="true" borderId="27" fillId="0" fontId="1" numFmtId="1000" quotePrefix="false">
      <alignment horizontal="center"/>
    </xf>
    <xf applyAlignment="true" applyBorder="true" applyFont="true" applyNumberFormat="true" borderId="28" fillId="0" fontId="1" numFmtId="1000" quotePrefix="false">
      <alignment horizontal="center"/>
    </xf>
    <xf applyAlignment="true" applyBorder="true" applyFont="true" applyNumberFormat="true" borderId="29" fillId="0" fontId="10" numFmtId="1000" quotePrefix="false">
      <alignment horizontal="center" vertical="top" wrapText="true"/>
    </xf>
    <xf applyAlignment="true" applyBorder="true" applyFont="true" applyNumberFormat="true" borderId="30" fillId="0" fontId="9" numFmtId="1000" quotePrefix="false">
      <alignment horizontal="right"/>
    </xf>
    <xf applyAlignment="true" applyBorder="true" applyFont="true" applyNumberFormat="true" borderId="31" fillId="0" fontId="9" numFmtId="1000" quotePrefix="false">
      <alignment horizontal="right"/>
    </xf>
    <xf applyAlignment="true" applyBorder="true" applyFont="true" applyNumberFormat="true" borderId="1" fillId="0" fontId="2" numFmtId="16" quotePrefix="false">
      <alignment horizontal="center" vertical="center" wrapText="true"/>
    </xf>
    <xf applyAlignment="true" applyBorder="true" applyFont="true" applyNumberFormat="true" borderId="32" fillId="0" fontId="9" numFmtId="1000" quotePrefix="false">
      <alignment horizontal="right"/>
    </xf>
    <xf applyAlignment="true" applyBorder="true" applyFont="true" applyNumberFormat="true" borderId="33" fillId="0" fontId="9" numFmtId="1005" quotePrefix="false">
      <alignment horizontal="right"/>
    </xf>
    <xf applyAlignment="true" applyBorder="true" applyFont="true" applyNumberFormat="true" borderId="33" fillId="0" fontId="9" numFmtId="1000" quotePrefix="false">
      <alignment horizontal="right"/>
    </xf>
    <xf applyAlignment="true" applyBorder="true" applyFont="true" applyNumberFormat="true" borderId="33" fillId="0" fontId="9" numFmtId="1006" quotePrefix="false">
      <alignment horizontal="right"/>
    </xf>
    <xf applyAlignment="true" applyBorder="true" applyFont="true" applyNumberFormat="true" borderId="34" fillId="0" fontId="9" numFmtId="1000" quotePrefix="false">
      <alignment horizontal="right"/>
    </xf>
    <xf applyAlignment="true" applyBorder="true" applyFont="true" applyNumberFormat="true" borderId="45" fillId="0" fontId="9" numFmtId="1000" quotePrefix="false">
      <alignment horizontal="right"/>
    </xf>
    <xf applyAlignment="true" applyBorder="true" applyFont="true" applyNumberFormat="true" borderId="1" fillId="0" fontId="9" numFmtId="1001" quotePrefix="false">
      <alignment horizontal="center" vertical="top"/>
    </xf>
    <xf applyAlignment="true" applyBorder="true" applyFont="true" applyNumberFormat="true" borderId="13" fillId="0" fontId="2" numFmtId="16" quotePrefix="false">
      <alignment horizontal="center" vertical="center" wrapText="true"/>
    </xf>
    <xf applyAlignment="true" applyBorder="true" applyFont="true" applyNumberFormat="true" borderId="38" fillId="0" fontId="9" numFmtId="1000" quotePrefix="false">
      <alignment horizontal="right" vertical="top"/>
    </xf>
    <xf applyAlignment="true" applyBorder="true" applyFont="true" applyNumberFormat="true" borderId="39" fillId="0" fontId="9" numFmtId="1000" quotePrefix="false">
      <alignment horizontal="right" vertical="top"/>
    </xf>
    <xf applyAlignment="true" applyBorder="true" applyFont="true" applyNumberFormat="true" borderId="40" fillId="0" fontId="9" numFmtId="1000" quotePrefix="false">
      <alignment horizontal="right" vertical="top"/>
    </xf>
    <xf applyAlignment="true" applyBorder="true" applyFont="true" applyNumberFormat="true" borderId="41" fillId="0" fontId="9" numFmtId="1000" quotePrefix="false">
      <alignment horizontal="right" vertical="top"/>
    </xf>
    <xf applyAlignment="true" applyBorder="true" applyFont="true" applyNumberFormat="true" borderId="39" fillId="0" fontId="9" numFmtId="1000" quotePrefix="false">
      <alignment horizontal="center" vertical="top"/>
    </xf>
    <xf applyAlignment="true" applyBorder="true" applyFont="true" applyNumberFormat="true" borderId="40" fillId="0" fontId="9" numFmtId="1000" quotePrefix="false">
      <alignment horizontal="center" vertical="top"/>
    </xf>
    <xf applyAlignment="true" applyBorder="true" applyFont="true" applyNumberFormat="true" borderId="13" fillId="0" fontId="9" numFmtId="1001" quotePrefix="false">
      <alignment horizontal="center" vertical="top"/>
    </xf>
    <xf applyAlignment="true" applyBorder="true" applyFont="true" applyNumberFormat="true" borderId="26" fillId="0" fontId="9" numFmtId="1000" quotePrefix="false">
      <alignment horizontal="right" vertical="top"/>
    </xf>
    <xf applyAlignment="true" applyBorder="true" applyFont="true" applyNumberFormat="true" borderId="27" fillId="0" fontId="9" numFmtId="1000" quotePrefix="false">
      <alignment horizontal="right" vertical="top"/>
    </xf>
    <xf applyAlignment="true" applyBorder="true" applyFont="true" applyNumberFormat="true" borderId="28" fillId="0" fontId="9" numFmtId="1000" quotePrefix="false">
      <alignment horizontal="right" vertical="top"/>
    </xf>
    <xf applyAlignment="true" applyBorder="true" applyFont="true" applyNumberFormat="true" borderId="42" fillId="0" fontId="9" numFmtId="1000" quotePrefix="false">
      <alignment horizontal="right" vertical="top"/>
    </xf>
    <xf applyAlignment="true" applyBorder="true" applyFont="true" applyNumberFormat="true" borderId="27" fillId="0" fontId="9" numFmtId="1000" quotePrefix="false">
      <alignment horizontal="center" vertical="top"/>
    </xf>
    <xf applyAlignment="true" applyBorder="true" applyFont="true" applyNumberFormat="true" borderId="28" fillId="0" fontId="9" numFmtId="1000" quotePrefix="false">
      <alignment horizontal="center" vertical="top"/>
    </xf>
    <xf applyFill="true" applyFont="true" applyNumberFormat="true" borderId="0" fillId="2" fontId="9" numFmtId="1000" quotePrefix="false"/>
    <xf applyAlignment="true" applyBorder="true" applyFont="true" applyNumberFormat="true" borderId="8" fillId="0" fontId="2" numFmtId="16" quotePrefix="false">
      <alignment horizontal="center" vertical="center" wrapText="true"/>
    </xf>
    <xf applyAlignment="true" applyBorder="true" applyFont="true" applyNumberFormat="true" borderId="9" fillId="0" fontId="9" numFmtId="1000" quotePrefix="false">
      <alignment vertical="top" wrapText="true"/>
    </xf>
    <xf applyAlignment="true" applyBorder="true" applyFill="true" applyFont="true" applyNumberFormat="true" borderId="9" fillId="4" fontId="11" numFmtId="1000" quotePrefix="false">
      <alignment vertical="top" wrapText="true"/>
    </xf>
    <xf applyAlignment="true" applyBorder="true" applyFont="true" applyNumberFormat="true" borderId="29" fillId="0" fontId="9" numFmtId="1000" quotePrefix="false">
      <alignment horizontal="right" vertical="top"/>
    </xf>
    <xf applyAlignment="true" applyBorder="true" applyFont="true" applyNumberFormat="true" borderId="30" fillId="0" fontId="9" numFmtId="1000" quotePrefix="false">
      <alignment horizontal="right" vertical="top"/>
    </xf>
    <xf applyAlignment="true" applyBorder="true" applyFont="true" applyNumberFormat="true" borderId="31" fillId="0" fontId="9" numFmtId="1000" quotePrefix="false">
      <alignment horizontal="right" vertical="top"/>
    </xf>
    <xf applyAlignment="true" applyBorder="true" applyFont="true" applyNumberFormat="true" borderId="43" fillId="0" fontId="9" numFmtId="1000" quotePrefix="false">
      <alignment horizontal="right" vertical="top"/>
    </xf>
    <xf applyAlignment="true" applyBorder="true" applyFont="true" applyNumberFormat="true" borderId="30" fillId="0" fontId="9" numFmtId="1000" quotePrefix="false">
      <alignment horizontal="center" vertical="top"/>
    </xf>
    <xf applyAlignment="true" applyBorder="true" applyFont="true" applyNumberFormat="true" borderId="31" fillId="0" fontId="9" numFmtId="1000" quotePrefix="false">
      <alignment horizontal="center" vertical="top"/>
    </xf>
    <xf applyAlignment="true" applyBorder="true" applyFont="true" applyNumberFormat="true" borderId="8" fillId="0" fontId="9" numFmtId="1001" quotePrefix="false">
      <alignment horizontal="center" vertical="top"/>
    </xf>
    <xf applyAlignment="true" applyBorder="true" applyFont="true" applyNumberFormat="true" borderId="33" fillId="0" fontId="1" numFmtId="1004" quotePrefix="false">
      <alignment horizontal="right"/>
    </xf>
    <xf applyAlignment="true" applyBorder="true" applyFont="true" applyNumberFormat="true" borderId="32" fillId="0" fontId="1" numFmtId="1007" quotePrefix="false">
      <alignment horizontal="right"/>
    </xf>
    <xf applyAlignment="true" applyBorder="true" applyFont="true" applyNumberFormat="true" borderId="40" fillId="0" fontId="1" numFmtId="1000" quotePrefix="false">
      <alignment horizontal="right" vertical="top"/>
    </xf>
    <xf applyAlignment="true" applyBorder="true" applyFont="true" applyNumberFormat="true" borderId="41" fillId="0" fontId="1" numFmtId="1000" quotePrefix="false">
      <alignment horizontal="right" vertical="top"/>
    </xf>
    <xf applyAlignment="true" applyBorder="true" applyFont="true" applyNumberFormat="true" borderId="38" fillId="0" fontId="1" numFmtId="1007" quotePrefix="false">
      <alignment horizontal="right" vertical="top"/>
    </xf>
    <xf applyAlignment="true" applyBorder="true" applyFont="true" applyNumberFormat="true" borderId="39" fillId="0" fontId="1" numFmtId="1000" quotePrefix="false">
      <alignment horizontal="center" vertical="top"/>
    </xf>
    <xf applyAlignment="true" applyBorder="true" applyFont="true" applyNumberFormat="true" borderId="40" fillId="0" fontId="1" numFmtId="1000" quotePrefix="false">
      <alignment horizontal="center" vertical="top"/>
    </xf>
    <xf applyAlignment="true" applyBorder="true" applyFont="true" applyNumberFormat="true" borderId="31" fillId="0" fontId="1" numFmtId="1000" quotePrefix="false">
      <alignment horizontal="right" vertical="top"/>
    </xf>
    <xf applyAlignment="true" applyBorder="true" applyFont="true" applyNumberFormat="true" borderId="43" fillId="0" fontId="1" numFmtId="1000" quotePrefix="false">
      <alignment horizontal="right" vertical="top"/>
    </xf>
    <xf applyAlignment="true" applyBorder="true" applyFont="true" applyNumberFormat="true" borderId="29" fillId="0" fontId="1" numFmtId="1007" quotePrefix="false">
      <alignment horizontal="right" vertical="top"/>
    </xf>
    <xf applyAlignment="true" applyBorder="true" applyFont="true" applyNumberFormat="true" borderId="30" fillId="0" fontId="1" numFmtId="1000" quotePrefix="false">
      <alignment horizontal="center" vertical="top"/>
    </xf>
    <xf applyAlignment="true" applyBorder="true" applyFont="true" applyNumberFormat="true" borderId="31" fillId="0" fontId="1" numFmtId="1000" quotePrefix="false">
      <alignment horizontal="center" vertical="top"/>
    </xf>
    <xf applyAlignment="true" applyBorder="true" applyFill="true" applyFont="true" applyNumberFormat="true" borderId="1" fillId="4" fontId="2" numFmtId="1000" quotePrefix="false">
      <alignment vertical="center" wrapText="true"/>
    </xf>
    <xf applyAlignment="true" applyBorder="true" applyFont="true" applyNumberFormat="true" borderId="51" fillId="0" fontId="1" numFmtId="1000" quotePrefix="false">
      <alignment horizontal="right"/>
    </xf>
    <xf applyAlignment="true" applyBorder="true" applyFont="true" applyNumberFormat="true" borderId="52" fillId="0" fontId="1" numFmtId="1000" quotePrefix="false">
      <alignment horizontal="right"/>
    </xf>
    <xf applyAlignment="true" applyBorder="true" applyFont="true" applyNumberFormat="true" borderId="38" fillId="0" fontId="1" numFmtId="1000" quotePrefix="false">
      <alignment horizontal="center"/>
    </xf>
    <xf applyAlignment="true" applyBorder="true" applyFont="true" applyNumberFormat="true" borderId="29" fillId="0" fontId="1" numFmtId="1000" quotePrefix="false">
      <alignment horizontal="center"/>
    </xf>
    <xf applyAlignment="true" applyBorder="true" applyFont="true" applyNumberFormat="true" borderId="32" fillId="0" fontId="9" numFmtId="1004" quotePrefix="false">
      <alignment horizontal="right"/>
    </xf>
    <xf applyAlignment="true" applyBorder="true" applyFont="true" applyNumberFormat="true" borderId="38" fillId="0" fontId="9" numFmtId="1004" quotePrefix="false">
      <alignment horizontal="right" vertical="top"/>
    </xf>
    <xf applyAlignment="true" applyBorder="true" applyFont="true" applyNumberFormat="true" borderId="29" fillId="0" fontId="9" numFmtId="1004" quotePrefix="false">
      <alignment horizontal="right" vertical="top"/>
    </xf>
    <xf applyAlignment="true" applyBorder="true" applyFont="true" applyNumberFormat="true" borderId="53" fillId="0" fontId="1" numFmtId="1000" quotePrefix="false">
      <alignment horizontal="right"/>
    </xf>
    <xf applyAlignment="true" applyBorder="true" applyFont="true" applyNumberFormat="true" borderId="54" fillId="0" fontId="1" numFmtId="1000" quotePrefix="false">
      <alignment horizontal="right"/>
    </xf>
    <xf applyAlignment="true" applyBorder="true" applyFont="true" applyNumberFormat="true" borderId="47" fillId="0" fontId="1" numFmtId="1000" quotePrefix="false">
      <alignment horizontal="right"/>
    </xf>
    <xf applyAlignment="true" applyBorder="true" applyFont="true" applyNumberFormat="true" borderId="55" fillId="0" fontId="1" numFmtId="1000" quotePrefix="false">
      <alignment horizontal="right"/>
    </xf>
    <xf applyAlignment="true" applyBorder="true" applyFont="true" applyNumberFormat="true" borderId="56" fillId="0" fontId="1" numFmtId="1000" quotePrefix="false">
      <alignment horizontal="right"/>
    </xf>
    <xf applyAlignment="true" applyBorder="true" applyFont="true" applyNumberFormat="true" borderId="44" fillId="0" fontId="2" numFmtId="16" quotePrefix="false">
      <alignment horizontal="center" vertical="center" wrapText="true"/>
    </xf>
    <xf applyAlignment="true" applyBorder="true" applyFont="true" applyNumberFormat="true" borderId="44" fillId="0" fontId="2" numFmtId="1000" quotePrefix="false">
      <alignment horizontal="left" vertical="center" wrapText="true"/>
    </xf>
    <xf applyAlignment="true" applyBorder="true" applyFont="true" applyNumberFormat="true" borderId="44" fillId="0" fontId="2" numFmtId="1000" quotePrefix="false">
      <alignment horizontal="center" vertical="center" wrapText="true"/>
    </xf>
    <xf applyAlignment="true" applyBorder="true" applyFont="true" applyNumberFormat="true" borderId="44" fillId="0" fontId="2" numFmtId="1002" quotePrefix="false">
      <alignment horizontal="center" vertical="center" wrapText="true"/>
    </xf>
    <xf applyAlignment="true" applyBorder="true" applyFont="true" applyNumberFormat="true" borderId="35" fillId="0" fontId="2" numFmtId="1000" quotePrefix="false">
      <alignment vertical="center" wrapText="true"/>
    </xf>
    <xf applyAlignment="true" applyBorder="true" applyFont="true" applyNumberFormat="true" borderId="50" fillId="0" fontId="1" numFmtId="1004" quotePrefix="false">
      <alignment horizontal="right"/>
    </xf>
    <xf applyAlignment="true" applyBorder="true" applyFont="true" applyNumberFormat="true" borderId="33" fillId="0" fontId="0" numFmtId="1001" quotePrefix="false">
      <alignment horizontal="right"/>
    </xf>
    <xf applyAlignment="true" applyBorder="true" applyFont="true" applyNumberFormat="true" borderId="13" fillId="0" fontId="2" numFmtId="1000" quotePrefix="false">
      <alignment horizontal="left" vertical="center" wrapText="true"/>
    </xf>
    <xf applyAlignment="true" applyBorder="true" applyFont="true" applyNumberFormat="true" borderId="57" fillId="0" fontId="1" numFmtId="1004" quotePrefix="false">
      <alignment horizontal="right" vertical="top"/>
    </xf>
    <xf applyAlignment="true" applyBorder="true" applyFont="true" applyNumberFormat="true" borderId="58" fillId="0" fontId="1" numFmtId="1000" quotePrefix="false">
      <alignment horizontal="right" vertical="top"/>
    </xf>
    <xf applyAlignment="true" applyBorder="true" applyFont="true" applyNumberFormat="true" borderId="59" fillId="0" fontId="1" numFmtId="1000" quotePrefix="false">
      <alignment horizontal="right" vertical="top"/>
    </xf>
    <xf applyAlignment="true" applyBorder="true" applyFont="true" applyNumberFormat="true" borderId="58" fillId="0" fontId="1" numFmtId="1000" quotePrefix="false">
      <alignment horizontal="center" vertical="top"/>
    </xf>
    <xf applyAlignment="true" applyBorder="true" applyFont="true" applyNumberFormat="true" borderId="59" fillId="0" fontId="1" numFmtId="1000" quotePrefix="false">
      <alignment horizontal="center" vertical="top"/>
    </xf>
    <xf applyAlignment="true" applyBorder="true" applyFont="true" applyNumberFormat="true" borderId="49" fillId="0" fontId="2" numFmtId="1000" quotePrefix="false">
      <alignment horizontal="left" vertical="center" wrapText="true"/>
    </xf>
    <xf applyAlignment="true" applyBorder="true" applyFont="true" applyNumberFormat="true" borderId="26" fillId="0" fontId="1" numFmtId="1004" quotePrefix="false">
      <alignment horizontal="right" vertical="top"/>
    </xf>
    <xf applyAlignment="true" applyBorder="true" applyFont="true" applyNumberFormat="true" borderId="27" fillId="0" fontId="1" numFmtId="1000" quotePrefix="false">
      <alignment horizontal="right" vertical="top"/>
    </xf>
    <xf applyAlignment="true" applyBorder="true" applyFont="true" applyNumberFormat="true" borderId="28" fillId="0" fontId="1" numFmtId="1000" quotePrefix="false">
      <alignment horizontal="right" vertical="top"/>
    </xf>
    <xf applyAlignment="true" applyBorder="true" applyFont="true" applyNumberFormat="true" borderId="27" fillId="0" fontId="1" numFmtId="1000" quotePrefix="false">
      <alignment horizontal="center" vertical="top"/>
    </xf>
    <xf applyAlignment="true" applyBorder="true" applyFont="true" applyNumberFormat="true" borderId="28" fillId="0" fontId="1" numFmtId="1000" quotePrefix="false">
      <alignment horizontal="center" vertical="top"/>
    </xf>
    <xf applyAlignment="true" applyBorder="true" applyFont="true" applyNumberFormat="true" borderId="19" fillId="0" fontId="2" numFmtId="1000" quotePrefix="false">
      <alignment horizontal="left" vertical="top" wrapText="true"/>
    </xf>
    <xf applyAlignment="true" applyBorder="true" applyFont="true" applyNumberFormat="true" borderId="49" fillId="0" fontId="2" numFmtId="16" quotePrefix="false">
      <alignment horizontal="center" vertical="center" wrapText="true"/>
    </xf>
    <xf applyAlignment="true" applyBorder="true" applyFont="true" applyNumberFormat="true" borderId="8" fillId="0" fontId="2" numFmtId="1000" quotePrefix="false">
      <alignment horizontal="left" vertical="top" wrapText="true"/>
    </xf>
    <xf applyAlignment="true" applyBorder="true" applyFont="true" applyNumberFormat="true" borderId="49" fillId="0" fontId="2" numFmtId="1000" quotePrefix="false">
      <alignment horizontal="center" vertical="center" wrapText="true"/>
    </xf>
    <xf applyAlignment="true" applyBorder="true" applyFont="true" applyNumberFormat="true" borderId="49" fillId="0" fontId="2" numFmtId="1002" quotePrefix="false">
      <alignment horizontal="center" vertical="center" wrapText="true"/>
    </xf>
    <xf applyAlignment="true" applyBorder="true" applyFont="true" applyNumberFormat="true" borderId="60" fillId="0" fontId="2" numFmtId="1000" quotePrefix="false">
      <alignment vertical="center" wrapText="true"/>
    </xf>
    <xf applyAlignment="true" applyBorder="true" applyFont="true" applyNumberFormat="true" borderId="61" fillId="0" fontId="1" numFmtId="1004" quotePrefix="false">
      <alignment horizontal="right" vertical="top"/>
    </xf>
    <xf applyAlignment="true" applyBorder="true" applyFont="true" applyNumberFormat="true" borderId="62" fillId="0" fontId="1" numFmtId="1000" quotePrefix="false">
      <alignment horizontal="right" vertical="top"/>
    </xf>
    <xf applyAlignment="true" applyBorder="true" applyFont="true" applyNumberFormat="true" borderId="63" fillId="0" fontId="1" numFmtId="1000" quotePrefix="false">
      <alignment horizontal="right" vertical="top"/>
    </xf>
    <xf applyAlignment="true" applyBorder="true" applyFont="true" applyNumberFormat="true" borderId="62" fillId="0" fontId="1" numFmtId="1000" quotePrefix="false">
      <alignment horizontal="center" vertical="top"/>
    </xf>
    <xf applyAlignment="true" applyBorder="true" applyFont="true" applyNumberFormat="true" borderId="63" fillId="0" fontId="1" numFmtId="1000" quotePrefix="false">
      <alignment horizontal="center" vertical="top"/>
    </xf>
    <xf applyAlignment="true" applyBorder="true" applyFill="true" applyFont="true" applyNumberFormat="true" borderId="4" fillId="5" fontId="7" numFmtId="1000" quotePrefix="false">
      <alignment horizontal="left" wrapText="true"/>
    </xf>
    <xf applyAlignment="true" applyBorder="true" applyFill="true" applyFont="true" applyNumberFormat="true" borderId="2" fillId="5" fontId="7" numFmtId="1000" quotePrefix="false">
      <alignment horizontal="left" wrapText="true"/>
    </xf>
    <xf applyAlignment="true" applyBorder="true" applyFill="true" applyFont="true" applyNumberFormat="true" borderId="7" fillId="5" fontId="7" numFmtId="1000" quotePrefix="false">
      <alignment horizontal="left" wrapText="true"/>
    </xf>
    <xf applyAlignment="true" applyBorder="true" applyFill="true" applyFont="true" applyNumberFormat="true" borderId="1" fillId="5" fontId="7" numFmtId="1000" quotePrefix="false">
      <alignment vertical="top" wrapText="true"/>
    </xf>
    <xf applyAlignment="true" applyBorder="true" applyFill="true" applyFont="true" applyNumberFormat="true" borderId="64" fillId="5" fontId="12" numFmtId="1004" quotePrefix="false">
      <alignment horizontal="right"/>
    </xf>
    <xf applyAlignment="true" applyBorder="true" applyFill="true" applyFont="true" applyNumberFormat="true" borderId="11" fillId="5" fontId="12" numFmtId="1000" quotePrefix="false">
      <alignment horizontal="right"/>
    </xf>
    <xf applyAlignment="true" applyBorder="true" applyFill="true" applyFont="true" applyNumberFormat="true" borderId="12" fillId="5" fontId="12" numFmtId="1000" quotePrefix="false">
      <alignment horizontal="right"/>
    </xf>
    <xf applyAlignment="true" applyBorder="true" applyFill="true" applyFont="true" applyNumberFormat="true" borderId="5" fillId="5" fontId="12" numFmtId="1000" quotePrefix="false">
      <alignment horizontal="right"/>
    </xf>
    <xf applyAlignment="true" applyBorder="true" applyFill="true" applyFont="true" applyNumberFormat="true" borderId="24" fillId="5" fontId="13" numFmtId="1000" quotePrefix="false">
      <alignment horizontal="right"/>
    </xf>
    <xf applyAlignment="true" applyBorder="true" applyFill="true" applyFont="true" applyNumberFormat="true" borderId="5" fillId="5" fontId="12" numFmtId="1004" quotePrefix="false">
      <alignment horizontal="right"/>
    </xf>
    <xf applyAlignment="true" applyBorder="true" applyFill="true" applyFont="true" applyNumberFormat="true" borderId="4" fillId="5" fontId="12" numFmtId="1000" quotePrefix="false">
      <alignment horizontal="right"/>
    </xf>
    <xf applyAlignment="true" applyBorder="true" applyFill="true" applyFont="true" applyNumberFormat="true" borderId="12" fillId="5" fontId="12" numFmtId="1000" quotePrefix="false">
      <alignment horizontal="center"/>
    </xf>
    <xf applyAlignment="true" applyBorder="true" applyFill="true" applyFont="true" applyNumberFormat="true" borderId="65" fillId="5" fontId="12" numFmtId="1001" quotePrefix="false">
      <alignment horizontal="center" vertical="top"/>
    </xf>
    <xf applyAlignment="true" applyBorder="true" applyFill="true" applyFont="true" applyNumberFormat="true" borderId="20" fillId="5" fontId="7" numFmtId="1000" quotePrefix="false">
      <alignment horizontal="left" wrapText="true"/>
    </xf>
    <xf applyAlignment="true" applyBorder="true" applyFill="true" applyFont="true" applyNumberFormat="true" borderId="66" fillId="5" fontId="7" numFmtId="1000" quotePrefix="false">
      <alignment horizontal="left" wrapText="true"/>
    </xf>
    <xf applyAlignment="true" applyBorder="true" applyFill="true" applyFont="true" applyNumberFormat="true" borderId="67" fillId="5" fontId="7" numFmtId="1000" quotePrefix="false">
      <alignment horizontal="left" wrapText="true"/>
    </xf>
    <xf applyAlignment="true" applyBorder="true" applyFill="true" applyFont="true" applyNumberFormat="true" borderId="19" fillId="5" fontId="7" numFmtId="1000" quotePrefix="false">
      <alignment vertical="top" wrapText="true"/>
    </xf>
    <xf applyAlignment="true" applyBorder="true" applyFill="true" applyFont="true" applyNumberFormat="true" borderId="68" fillId="5" fontId="12" numFmtId="1000" quotePrefix="false">
      <alignment horizontal="right"/>
    </xf>
    <xf applyAlignment="true" applyBorder="true" applyFill="true" applyFont="true" applyNumberFormat="true" borderId="22" fillId="5" fontId="12" numFmtId="1000" quotePrefix="false">
      <alignment horizontal="right"/>
    </xf>
    <xf applyAlignment="true" applyBorder="true" applyFill="true" applyFont="true" applyNumberFormat="true" borderId="69" fillId="5" fontId="12" numFmtId="1000" quotePrefix="false">
      <alignment horizontal="right"/>
    </xf>
    <xf applyAlignment="true" applyBorder="true" applyFill="true" applyFont="true" applyNumberFormat="true" borderId="21" fillId="5" fontId="12" numFmtId="1000" quotePrefix="false">
      <alignment horizontal="right"/>
    </xf>
    <xf applyAlignment="true" applyBorder="true" applyFill="true" applyFont="true" applyNumberFormat="true" borderId="23" fillId="5" fontId="13" numFmtId="1000" quotePrefix="false">
      <alignment horizontal="right"/>
    </xf>
    <xf applyAlignment="true" applyBorder="true" applyFill="true" applyFont="true" applyNumberFormat="true" borderId="20" fillId="5" fontId="12" numFmtId="1000" quotePrefix="false">
      <alignment horizontal="right"/>
    </xf>
    <xf applyAlignment="true" applyBorder="true" applyFill="true" applyFont="true" applyNumberFormat="true" borderId="9" fillId="5" fontId="12" numFmtId="1000" quotePrefix="false">
      <alignment vertical="top"/>
    </xf>
    <xf applyAlignment="true" applyBorder="true" applyFont="true" applyNumberFormat="true" borderId="1" fillId="0" fontId="7" numFmtId="1000" quotePrefix="false">
      <alignment horizontal="center" wrapText="true"/>
    </xf>
    <xf applyAlignment="true" applyBorder="true" applyFont="true" applyNumberFormat="true" borderId="2" fillId="0" fontId="7" numFmtId="1000" quotePrefix="false">
      <alignment horizontal="center" wrapText="true"/>
    </xf>
    <xf applyAlignment="true" applyBorder="true" applyFont="true" applyNumberFormat="true" borderId="3" fillId="0" fontId="7" numFmtId="1000" quotePrefix="false">
      <alignment horizontal="center" wrapText="true"/>
    </xf>
    <xf applyAlignment="true" applyBorder="true" applyFont="true" applyNumberFormat="true" borderId="19" fillId="0" fontId="2" numFmtId="1002" quotePrefix="false">
      <alignment horizontal="center" vertical="center" wrapText="true"/>
    </xf>
    <xf applyAlignment="true" applyBorder="true" applyFont="true" applyNumberFormat="true" borderId="70" fillId="0" fontId="1" numFmtId="1004" quotePrefix="false">
      <alignment horizontal="right"/>
    </xf>
    <xf applyAlignment="true" applyBorder="true" applyFont="true" applyNumberFormat="true" borderId="54" fillId="0" fontId="1" numFmtId="1001" quotePrefix="false">
      <alignment horizontal="right"/>
    </xf>
    <xf applyBorder="true" applyFont="true" applyNumberFormat="true" borderId="50" fillId="0" fontId="1" numFmtId="1004" quotePrefix="false"/>
    <xf applyAlignment="true" applyBorder="true" applyFont="true" applyNumberFormat="true" borderId="34" fillId="0" fontId="1" numFmtId="1001" quotePrefix="false">
      <alignment horizontal="right"/>
    </xf>
    <xf applyAlignment="true" applyBorder="true" applyFont="true" applyNumberFormat="true" borderId="57" fillId="0" fontId="1" numFmtId="1004" quotePrefix="false">
      <alignment vertical="top"/>
    </xf>
    <xf applyAlignment="true" applyBorder="true" applyFont="true" applyNumberFormat="true" borderId="58" fillId="0" fontId="1" numFmtId="1000" quotePrefix="false">
      <alignment horizontal="center"/>
    </xf>
    <xf applyAlignment="true" applyBorder="true" applyFont="true" applyNumberFormat="true" borderId="59" fillId="0" fontId="1" numFmtId="1000" quotePrefix="false">
      <alignment horizontal="center"/>
    </xf>
    <xf applyAlignment="true" applyBorder="true" applyFont="true" applyNumberFormat="true" borderId="61" fillId="0" fontId="1" numFmtId="1004" quotePrefix="false">
      <alignment vertical="top"/>
    </xf>
    <xf applyAlignment="true" applyBorder="true" applyFont="true" applyNumberFormat="true" borderId="62" fillId="0" fontId="1" numFmtId="1000" quotePrefix="false">
      <alignment horizontal="center"/>
    </xf>
    <xf applyAlignment="true" applyBorder="true" applyFont="true" applyNumberFormat="true" borderId="63" fillId="0" fontId="1" numFmtId="1000" quotePrefix="false">
      <alignment horizontal="center"/>
    </xf>
    <xf applyAlignment="true" applyBorder="true" applyFill="true" applyFont="true" applyNumberFormat="true" borderId="32" fillId="4" fontId="1" numFmtId="1000" quotePrefix="false">
      <alignment horizontal="right"/>
    </xf>
    <xf applyAlignment="true" applyBorder="true" applyFill="true" applyFont="true" applyNumberFormat="true" borderId="33" fillId="4" fontId="1" numFmtId="1000" quotePrefix="false">
      <alignment horizontal="right"/>
    </xf>
    <xf applyAlignment="true" applyBorder="true" applyFill="true" applyFont="true" applyNumberFormat="true" borderId="45" fillId="4" fontId="1" numFmtId="1000" quotePrefix="false">
      <alignment horizontal="right"/>
    </xf>
    <xf applyAlignment="true" applyBorder="true" applyFill="true" applyFont="true" applyNumberFormat="true" borderId="38" fillId="4" fontId="14" numFmtId="1000" quotePrefix="false">
      <alignment horizontal="center" vertical="top" wrapText="true"/>
    </xf>
    <xf applyAlignment="true" applyBorder="true" applyFill="true" applyFont="true" applyNumberFormat="true" borderId="39" fillId="4" fontId="1" numFmtId="1000" quotePrefix="false">
      <alignment horizontal="center" vertical="top"/>
    </xf>
    <xf applyAlignment="true" applyBorder="true" applyFill="true" applyFont="true" applyNumberFormat="true" borderId="40" fillId="4" fontId="1" numFmtId="1000" quotePrefix="false">
      <alignment horizontal="center" vertical="top"/>
    </xf>
    <xf applyAlignment="true" applyBorder="true" applyFill="true" applyFont="true" applyNumberFormat="true" borderId="29" fillId="4" fontId="14" numFmtId="1000" quotePrefix="false">
      <alignment horizontal="center" vertical="top" wrapText="true"/>
    </xf>
    <xf applyAlignment="true" applyBorder="true" applyFill="true" applyFont="true" applyNumberFormat="true" borderId="30" fillId="4" fontId="1" numFmtId="1000" quotePrefix="false">
      <alignment horizontal="center" vertical="top"/>
    </xf>
    <xf applyAlignment="true" applyBorder="true" applyFill="true" applyFont="true" applyNumberFormat="true" borderId="31" fillId="4" fontId="1" numFmtId="1000" quotePrefix="false">
      <alignment horizontal="center" vertical="top"/>
    </xf>
    <xf applyAlignment="true" applyBorder="true" applyFill="true" applyFont="true" applyNumberFormat="true" borderId="19" fillId="4" fontId="2" numFmtId="1000" quotePrefix="false">
      <alignment horizontal="left" vertical="center" wrapText="true"/>
    </xf>
    <xf applyAlignment="true" applyBorder="true" applyFont="true" applyNumberFormat="true" borderId="38" fillId="0" fontId="14" numFmtId="1000" quotePrefix="false">
      <alignment horizontal="center" vertical="top" wrapText="true"/>
    </xf>
    <xf applyAlignment="true" applyBorder="true" applyFill="true" applyFont="true" applyNumberFormat="true" borderId="8" fillId="4" fontId="2" numFmtId="1000" quotePrefix="false">
      <alignment horizontal="left" vertical="center" wrapText="true"/>
    </xf>
    <xf applyAlignment="true" applyBorder="true" applyFont="true" applyNumberFormat="true" borderId="29" fillId="0" fontId="14" numFmtId="1000" quotePrefix="false">
      <alignment horizontal="center" vertical="top" wrapText="true"/>
    </xf>
    <xf applyAlignment="true" applyBorder="true" applyFont="true" applyNumberFormat="true" borderId="4" fillId="0" fontId="15" numFmtId="1000" quotePrefix="false">
      <alignment vertical="center" wrapText="true"/>
    </xf>
    <xf applyAlignment="true" applyBorder="true" applyFont="true" applyNumberFormat="true" borderId="25" fillId="0" fontId="15" numFmtId="1000" quotePrefix="false">
      <alignment vertical="center" wrapText="true"/>
    </xf>
    <xf applyAlignment="true" applyBorder="true" applyFont="true" applyNumberFormat="true" borderId="10" fillId="0" fontId="15" numFmtId="1000" quotePrefix="false">
      <alignment vertical="center" wrapText="true"/>
    </xf>
    <xf applyAlignment="true" applyBorder="true" applyFont="true" applyNumberFormat="true" borderId="38" fillId="0" fontId="1" numFmtId="1004" quotePrefix="false">
      <alignment vertical="top"/>
    </xf>
    <xf applyAlignment="true" applyBorder="true" applyFont="true" applyNumberFormat="true" borderId="29" fillId="0" fontId="1" numFmtId="1004" quotePrefix="false">
      <alignment vertical="top"/>
    </xf>
    <xf applyAlignment="true" applyBorder="true" applyFont="true" applyNumberFormat="true" borderId="4" fillId="0" fontId="2" numFmtId="1000" quotePrefix="false">
      <alignment horizontal="center" vertical="center" wrapText="true"/>
    </xf>
    <xf applyAlignment="true" applyBorder="true" applyFill="true" applyFont="true" applyNumberFormat="true" borderId="71" fillId="4" fontId="2" numFmtId="1000" quotePrefix="false">
      <alignment vertical="center" wrapText="true"/>
    </xf>
    <xf applyAlignment="true" applyBorder="true" applyFont="true" applyNumberFormat="true" borderId="33" fillId="0" fontId="1" numFmtId="1000" quotePrefix="false">
      <alignment horizontal="right" wrapText="true"/>
    </xf>
    <xf applyAlignment="true" applyBorder="true" applyFont="true" applyNumberFormat="true" borderId="32" fillId="0" fontId="1" numFmtId="1000" quotePrefix="false">
      <alignment horizontal="right" wrapText="true"/>
    </xf>
    <xf applyAlignment="true" applyBorder="true" applyFill="true" applyFont="true" applyNumberFormat="true" borderId="33" fillId="4" fontId="1" numFmtId="1000" quotePrefix="false">
      <alignment horizontal="right" wrapText="true"/>
    </xf>
    <xf applyAlignment="true" applyBorder="true" applyFont="true" applyNumberFormat="true" borderId="1" fillId="0" fontId="1" numFmtId="1005" quotePrefix="false">
      <alignment horizontal="center" vertical="top"/>
    </xf>
    <xf applyAlignment="true" applyBorder="true" applyFont="true" applyNumberFormat="true" borderId="25" fillId="0" fontId="2" numFmtId="1000" quotePrefix="false">
      <alignment horizontal="center" vertical="center" wrapText="true"/>
    </xf>
    <xf applyAlignment="true" applyBorder="true" applyFill="true" applyFont="true" applyNumberFormat="true" borderId="15" fillId="4" fontId="1" numFmtId="1000" quotePrefix="false">
      <alignment vertical="center" wrapText="true"/>
    </xf>
    <xf applyAlignment="true" applyBorder="true" applyFont="true" applyNumberFormat="true" borderId="72" fillId="0" fontId="1" numFmtId="1000" quotePrefix="false">
      <alignment horizontal="right"/>
    </xf>
    <xf applyAlignment="true" applyBorder="true" applyFont="true" applyNumberFormat="true" borderId="73" fillId="0" fontId="1" numFmtId="1000" quotePrefix="false">
      <alignment horizontal="right" wrapText="true"/>
    </xf>
    <xf applyAlignment="true" applyBorder="true" applyFont="true" applyNumberFormat="true" borderId="74" fillId="0" fontId="1" numFmtId="1000" quotePrefix="false">
      <alignment horizontal="right"/>
    </xf>
    <xf applyAlignment="true" applyBorder="true" applyFont="true" applyNumberFormat="true" borderId="72" fillId="0" fontId="1" numFmtId="1000" quotePrefix="false">
      <alignment horizontal="right" wrapText="true"/>
    </xf>
    <xf applyAlignment="true" applyBorder="true" applyFill="true" applyFont="true" applyNumberFormat="true" borderId="72" fillId="4" fontId="1" numFmtId="1000" quotePrefix="false">
      <alignment horizontal="right"/>
    </xf>
    <xf applyAlignment="true" applyBorder="true" applyFill="true" applyFont="true" applyNumberFormat="true" borderId="73" fillId="4" fontId="1" numFmtId="1000" quotePrefix="false">
      <alignment horizontal="right" wrapText="true"/>
    </xf>
    <xf applyAlignment="true" applyBorder="true" applyFill="true" applyFont="true" applyNumberFormat="true" borderId="74" fillId="4" fontId="1" numFmtId="1000" quotePrefix="false">
      <alignment horizontal="right"/>
    </xf>
    <xf applyAlignment="true" applyBorder="true" applyFont="true" applyNumberFormat="true" borderId="13" fillId="0" fontId="1" numFmtId="1005" quotePrefix="false">
      <alignment horizontal="center" vertical="top"/>
    </xf>
    <xf applyAlignment="true" applyBorder="true" applyFont="true" applyNumberFormat="true" borderId="14" fillId="0" fontId="2" numFmtId="1000" quotePrefix="false">
      <alignment horizontal="left" wrapText="true"/>
    </xf>
    <xf applyBorder="true" applyFont="true" applyNumberFormat="true" borderId="16" fillId="0" fontId="1" numFmtId="1000" quotePrefix="false"/>
    <xf applyBorder="true" applyFont="true" applyNumberFormat="true" borderId="17" fillId="0" fontId="1" numFmtId="1000" quotePrefix="false"/>
    <xf applyBorder="true" applyFont="true" applyNumberFormat="true" borderId="75" fillId="0" fontId="1" numFmtId="1000" quotePrefix="false"/>
    <xf applyAlignment="true" applyBorder="true" applyFont="true" applyNumberFormat="true" borderId="10" fillId="0" fontId="2" numFmtId="1000" quotePrefix="false">
      <alignment horizontal="center" vertical="center" wrapText="true"/>
    </xf>
    <xf applyAlignment="true" applyBorder="true" applyFont="true" applyNumberFormat="true" borderId="19" fillId="0" fontId="2" numFmtId="1000" quotePrefix="false">
      <alignment vertical="top" wrapText="true"/>
    </xf>
    <xf applyBorder="true" applyFont="true" applyNumberFormat="true" borderId="21" fillId="0" fontId="1" numFmtId="1000" quotePrefix="false"/>
    <xf applyBorder="true" applyFont="true" applyNumberFormat="true" borderId="22" fillId="0" fontId="1" numFmtId="1000" quotePrefix="false"/>
    <xf applyBorder="true" applyFont="true" applyNumberFormat="true" borderId="23" fillId="0" fontId="1" numFmtId="1000" quotePrefix="false"/>
    <xf applyAlignment="true" applyBorder="true" applyFont="true" applyNumberFormat="true" borderId="8" fillId="0" fontId="1" numFmtId="1005" quotePrefix="false">
      <alignment horizontal="center" vertical="top"/>
    </xf>
    <xf applyAlignment="true" applyBorder="true" applyFont="true" applyNumberFormat="true" borderId="1" fillId="0" fontId="2" numFmtId="1000" quotePrefix="false">
      <alignment vertical="center" wrapText="true"/>
    </xf>
    <xf applyAlignment="true" applyBorder="true" applyFont="true" applyNumberFormat="true" borderId="13" fillId="0" fontId="2" numFmtId="1000" quotePrefix="false">
      <alignment vertical="center" wrapText="true"/>
    </xf>
    <xf applyAlignment="true" applyBorder="true" applyFont="true" applyNumberFormat="true" borderId="8" fillId="0" fontId="2" numFmtId="1000" quotePrefix="false">
      <alignment vertical="center" wrapText="true"/>
    </xf>
    <xf applyAlignment="true" applyBorder="true" applyFill="true" applyFont="true" applyNumberFormat="true" borderId="32" fillId="4" fontId="0" numFmtId="1006" quotePrefix="false">
      <alignment horizontal="right" wrapText="true"/>
    </xf>
    <xf applyAlignment="true" applyBorder="true" applyFill="true" applyFont="true" applyNumberFormat="true" borderId="33" fillId="4" fontId="0" numFmtId="1006" quotePrefix="false">
      <alignment horizontal="right" wrapText="true"/>
    </xf>
    <xf applyAlignment="true" applyBorder="true" applyFill="true" applyFont="true" applyNumberFormat="true" borderId="45" fillId="4" fontId="0" numFmtId="1000" quotePrefix="false">
      <alignment horizontal="right" wrapText="true"/>
    </xf>
    <xf applyAlignment="true" applyBorder="true" applyFont="true" applyNumberFormat="true" borderId="1" fillId="0" fontId="0" numFmtId="1001" quotePrefix="false">
      <alignment horizontal="center" vertical="top"/>
    </xf>
    <xf applyAlignment="true" applyBorder="true" applyFill="true" applyFont="true" applyNumberFormat="true" borderId="38" fillId="4" fontId="0" numFmtId="1006" quotePrefix="false">
      <alignment horizontal="right" vertical="top"/>
    </xf>
    <xf applyAlignment="true" applyBorder="true" applyFill="true" applyFont="true" applyNumberFormat="true" borderId="39" fillId="4" fontId="0" numFmtId="1000" quotePrefix="false">
      <alignment horizontal="right" vertical="top"/>
    </xf>
    <xf applyAlignment="true" applyBorder="true" applyFill="true" applyFont="true" applyNumberFormat="true" borderId="40" fillId="4" fontId="0" numFmtId="1000" quotePrefix="false">
      <alignment horizontal="right" vertical="top"/>
    </xf>
    <xf applyAlignment="true" applyBorder="true" applyFont="true" applyNumberFormat="true" borderId="13" fillId="0" fontId="0" numFmtId="1001" quotePrefix="false">
      <alignment horizontal="center" vertical="top"/>
    </xf>
    <xf applyAlignment="true" applyBorder="true" applyFont="true" applyNumberFormat="true" borderId="9" fillId="0" fontId="16" numFmtId="1000" quotePrefix="false">
      <alignment vertical="top" wrapText="true"/>
    </xf>
    <xf applyAlignment="true" applyBorder="true" applyFill="true" applyFont="true" applyNumberFormat="true" borderId="29" fillId="4" fontId="0" numFmtId="1006" quotePrefix="false">
      <alignment horizontal="right" vertical="top"/>
    </xf>
    <xf applyAlignment="true" applyBorder="true" applyFill="true" applyFont="true" applyNumberFormat="true" borderId="30" fillId="4" fontId="0" numFmtId="1000" quotePrefix="false">
      <alignment horizontal="right" vertical="top"/>
    </xf>
    <xf applyAlignment="true" applyBorder="true" applyFill="true" applyFont="true" applyNumberFormat="true" borderId="31" fillId="4" fontId="0" numFmtId="1000" quotePrefix="false">
      <alignment horizontal="right" vertical="top"/>
    </xf>
    <xf applyAlignment="true" applyBorder="true" applyFont="true" applyNumberFormat="true" borderId="8" fillId="0" fontId="0" numFmtId="1001" quotePrefix="false">
      <alignment horizontal="center" vertical="top"/>
    </xf>
    <xf applyAlignment="true" applyBorder="true" applyFont="true" applyNumberFormat="true" borderId="1" fillId="0" fontId="2" numFmtId="1008" quotePrefix="false">
      <alignment horizontal="center" vertical="center" wrapText="true"/>
    </xf>
    <xf applyAlignment="true" applyBorder="true" applyFont="true" applyNumberFormat="true" borderId="15" fillId="0" fontId="2" numFmtId="1000" quotePrefix="false">
      <alignment horizontal="center" vertical="center" wrapText="true"/>
    </xf>
    <xf applyAlignment="true" applyBorder="true" applyFill="true" applyFont="true" applyNumberFormat="true" borderId="32" fillId="4" fontId="1" numFmtId="1000" quotePrefix="false">
      <alignment horizontal="right" wrapText="true"/>
    </xf>
    <xf applyAlignment="true" applyBorder="true" applyFill="true" applyFont="true" applyNumberFormat="true" borderId="45" fillId="4" fontId="1" numFmtId="1000" quotePrefix="false">
      <alignment horizontal="right" wrapText="true"/>
    </xf>
    <xf applyAlignment="true" applyBorder="true" applyFill="true" applyFont="true" applyNumberFormat="true" borderId="32" fillId="4" fontId="0" numFmtId="1000" quotePrefix="false">
      <alignment horizontal="right" wrapText="true"/>
    </xf>
    <xf applyAlignment="true" applyBorder="true" applyFill="true" applyFont="true" applyNumberFormat="true" borderId="33" fillId="4" fontId="0" numFmtId="1000" quotePrefix="false">
      <alignment horizontal="right" wrapText="true"/>
    </xf>
    <xf applyAlignment="true" applyBorder="true" applyFont="true" applyNumberFormat="true" borderId="13" fillId="0" fontId="2" numFmtId="1008" quotePrefix="false">
      <alignment horizontal="center" vertical="center" wrapText="true"/>
    </xf>
    <xf applyAlignment="true" applyBorder="true" applyFill="true" applyFont="true" applyNumberFormat="true" borderId="38" fillId="4" fontId="1" numFmtId="1000" quotePrefix="false">
      <alignment horizontal="right" vertical="top"/>
    </xf>
    <xf applyAlignment="true" applyBorder="true" applyFill="true" applyFont="true" applyNumberFormat="true" borderId="39" fillId="4" fontId="1" numFmtId="1000" quotePrefix="false">
      <alignment horizontal="right" vertical="top"/>
    </xf>
    <xf applyAlignment="true" applyBorder="true" applyFill="true" applyFont="true" applyNumberFormat="true" borderId="40" fillId="4" fontId="1" numFmtId="1000" quotePrefix="false">
      <alignment horizontal="right" vertical="top"/>
    </xf>
    <xf applyAlignment="true" applyBorder="true" applyFill="true" applyFont="true" applyNumberFormat="true" borderId="38" fillId="4" fontId="0" numFmtId="1000" quotePrefix="false">
      <alignment horizontal="right" vertical="top"/>
    </xf>
    <xf applyAlignment="true" applyBorder="true" applyFont="true" applyNumberFormat="true" borderId="8" fillId="0" fontId="2" numFmtId="1008" quotePrefix="false">
      <alignment horizontal="center" vertical="center" wrapText="true"/>
    </xf>
    <xf applyAlignment="true" applyBorder="true" applyFont="true" applyNumberFormat="true" borderId="9" fillId="0" fontId="1" numFmtId="1000" quotePrefix="false">
      <alignment horizontal="center" vertical="center" wrapText="true"/>
    </xf>
    <xf applyAlignment="true" applyBorder="true" applyFill="true" applyFont="true" applyNumberFormat="true" borderId="29" fillId="4" fontId="1" numFmtId="1000" quotePrefix="false">
      <alignment horizontal="right" vertical="top"/>
    </xf>
    <xf applyAlignment="true" applyBorder="true" applyFill="true" applyFont="true" applyNumberFormat="true" borderId="30" fillId="4" fontId="1" numFmtId="1000" quotePrefix="false">
      <alignment horizontal="right" vertical="top"/>
    </xf>
    <xf applyAlignment="true" applyBorder="true" applyFill="true" applyFont="true" applyNumberFormat="true" borderId="31" fillId="4" fontId="1" numFmtId="1000" quotePrefix="false">
      <alignment horizontal="right" vertical="top"/>
    </xf>
    <xf applyAlignment="true" applyBorder="true" applyFill="true" applyFont="true" applyNumberFormat="true" borderId="29" fillId="4" fontId="0" numFmtId="1000" quotePrefix="false">
      <alignment horizontal="right" vertical="top"/>
    </xf>
    <xf applyAlignment="true" applyBorder="true" applyFont="true" applyNumberFormat="true" borderId="32" fillId="0" fontId="0" numFmtId="1000" quotePrefix="false">
      <alignment horizontal="right"/>
    </xf>
    <xf applyAlignment="true" applyBorder="true" applyFont="true" applyNumberFormat="true" borderId="33" fillId="0" fontId="0" numFmtId="1000" quotePrefix="false">
      <alignment horizontal="right"/>
    </xf>
    <xf applyAlignment="true" applyBorder="true" applyFont="true" applyNumberFormat="true" borderId="38" fillId="0" fontId="1" numFmtId="1000" quotePrefix="false">
      <alignment horizontal="right" wrapText="true"/>
    </xf>
    <xf applyAlignment="true" applyBorder="true" applyFont="true" applyNumberFormat="true" borderId="29" fillId="0" fontId="1" numFmtId="1000" quotePrefix="false">
      <alignment horizontal="right" wrapText="true"/>
    </xf>
    <xf applyAlignment="true" applyBorder="true" applyFill="true" applyFont="true" applyNumberFormat="true" borderId="32" fillId="4" fontId="1" numFmtId="1006" quotePrefix="false">
      <alignment horizontal="right" wrapText="true"/>
    </xf>
    <xf applyAlignment="true" applyBorder="true" applyFill="true" applyFont="true" applyNumberFormat="true" borderId="33" fillId="4" fontId="1" numFmtId="1006" quotePrefix="false">
      <alignment horizontal="right" wrapText="true"/>
    </xf>
    <xf applyAlignment="true" applyBorder="true" applyFill="true" applyFont="true" applyNumberFormat="true" borderId="38" fillId="4" fontId="1" numFmtId="1006" quotePrefix="false">
      <alignment horizontal="right"/>
    </xf>
    <xf applyAlignment="true" applyBorder="true" applyFill="true" applyFont="true" applyNumberFormat="true" borderId="39" fillId="4" fontId="1" numFmtId="1000" quotePrefix="false">
      <alignment horizontal="right"/>
    </xf>
    <xf applyAlignment="true" applyBorder="true" applyFill="true" applyFont="true" applyNumberFormat="true" borderId="40" fillId="4" fontId="1" numFmtId="1000" quotePrefix="false">
      <alignment horizontal="right"/>
    </xf>
    <xf applyAlignment="true" applyBorder="true" applyFill="true" applyFont="true" applyNumberFormat="true" borderId="38" fillId="4" fontId="0" numFmtId="1006" quotePrefix="false">
      <alignment horizontal="right"/>
    </xf>
    <xf applyAlignment="true" applyBorder="true" applyFill="true" applyFont="true" applyNumberFormat="true" borderId="39" fillId="4" fontId="0" numFmtId="1000" quotePrefix="false">
      <alignment horizontal="right"/>
    </xf>
    <xf applyAlignment="true" applyBorder="true" applyFill="true" applyFont="true" applyNumberFormat="true" borderId="40" fillId="4" fontId="0" numFmtId="1000" quotePrefix="false">
      <alignment horizontal="right"/>
    </xf>
    <xf applyAlignment="true" applyBorder="true" applyFont="true" applyNumberFormat="true" borderId="15" fillId="0" fontId="16" numFmtId="1000" quotePrefix="false">
      <alignment vertical="top" wrapText="true"/>
    </xf>
    <xf applyAlignment="true" applyBorder="true" applyFill="true" applyFont="true" applyNumberFormat="true" borderId="26" fillId="4" fontId="1" numFmtId="1006" quotePrefix="false">
      <alignment horizontal="right"/>
    </xf>
    <xf applyAlignment="true" applyBorder="true" applyFill="true" applyFont="true" applyNumberFormat="true" borderId="27" fillId="4" fontId="1" numFmtId="1000" quotePrefix="false">
      <alignment horizontal="right"/>
    </xf>
    <xf applyAlignment="true" applyBorder="true" applyFill="true" applyFont="true" applyNumberFormat="true" borderId="28" fillId="4" fontId="1" numFmtId="1000" quotePrefix="false">
      <alignment horizontal="right"/>
    </xf>
    <xf applyAlignment="true" applyBorder="true" applyFill="true" applyFont="true" applyNumberFormat="true" borderId="29" fillId="4" fontId="0" numFmtId="1006" quotePrefix="false">
      <alignment horizontal="right"/>
    </xf>
    <xf applyAlignment="true" applyBorder="true" applyFill="true" applyFont="true" applyNumberFormat="true" borderId="30" fillId="4" fontId="0" numFmtId="1000" quotePrefix="false">
      <alignment horizontal="right"/>
    </xf>
    <xf applyAlignment="true" applyBorder="true" applyFill="true" applyFont="true" applyNumberFormat="true" borderId="31" fillId="4" fontId="0" numFmtId="1000" quotePrefix="false">
      <alignment horizontal="right"/>
    </xf>
    <xf applyAlignment="true" applyBorder="true" applyFill="true" applyFont="true" applyNumberFormat="true" borderId="29" fillId="4" fontId="1" numFmtId="1006" quotePrefix="false">
      <alignment horizontal="right"/>
    </xf>
    <xf applyAlignment="true" applyBorder="true" applyFill="true" applyFont="true" applyNumberFormat="true" borderId="30" fillId="4" fontId="1" numFmtId="1000" quotePrefix="false">
      <alignment horizontal="right"/>
    </xf>
    <xf applyAlignment="true" applyBorder="true" applyFill="true" applyFont="true" applyNumberFormat="true" borderId="31" fillId="4" fontId="1" numFmtId="1000" quotePrefix="false">
      <alignment horizontal="right"/>
    </xf>
    <xf applyAlignment="true" applyBorder="true" applyFont="true" applyNumberFormat="true" borderId="1" fillId="0" fontId="7" numFmtId="1000" quotePrefix="false">
      <alignment horizontal="center" vertical="top" wrapText="true"/>
    </xf>
    <xf applyAlignment="true" applyBorder="true" applyFont="true" applyNumberFormat="true" borderId="2" fillId="0" fontId="7" numFmtId="1000" quotePrefix="false">
      <alignment horizontal="center" vertical="top" wrapText="true"/>
    </xf>
    <xf applyAlignment="true" applyBorder="true" applyFont="true" applyNumberFormat="true" borderId="3" fillId="0" fontId="7" numFmtId="1000" quotePrefix="false">
      <alignment horizontal="center" vertical="top" wrapText="true"/>
    </xf>
    <xf applyAlignment="true" applyBorder="true" applyFont="true" applyNumberFormat="true" borderId="20" fillId="0" fontId="2" numFmtId="1000" quotePrefix="false">
      <alignment vertical="top" wrapText="true"/>
    </xf>
    <xf applyAlignment="true" applyBorder="true" applyFont="true" applyNumberFormat="true" borderId="70" fillId="0" fontId="1" numFmtId="1000" quotePrefix="false">
      <alignment horizontal="right"/>
    </xf>
    <xf applyAlignment="true" applyBorder="true" applyFont="true" applyNumberFormat="true" borderId="44" fillId="0" fontId="1" numFmtId="1001" quotePrefix="false">
      <alignment horizontal="center" vertical="top"/>
    </xf>
    <xf applyAlignment="true" applyBorder="true" applyFont="true" applyNumberFormat="true" borderId="25" fillId="0" fontId="2" numFmtId="1000" quotePrefix="false">
      <alignment vertical="top" wrapText="true"/>
    </xf>
    <xf applyAlignment="true" applyBorder="true" applyFont="true" applyNumberFormat="true" borderId="10" fillId="0" fontId="2" numFmtId="1000" quotePrefix="false">
      <alignment vertical="top" wrapText="true"/>
    </xf>
    <xf applyAlignment="true" applyBorder="true" applyFont="true" applyNumberFormat="true" borderId="49" fillId="0" fontId="1" numFmtId="1001" quotePrefix="false">
      <alignment horizontal="center" vertical="top"/>
    </xf>
    <xf applyAlignment="true" applyBorder="true" applyFont="true" applyNumberFormat="true" borderId="41" fillId="0" fontId="1" numFmtId="1000" quotePrefix="false">
      <alignment horizontal="center"/>
    </xf>
    <xf applyAlignment="true" applyBorder="true" applyFont="true" applyNumberFormat="true" borderId="9" fillId="0" fontId="15" numFmtId="1000" quotePrefix="false">
      <alignment vertical="top" wrapText="true"/>
    </xf>
    <xf applyAlignment="true" applyBorder="true" applyFont="true" applyNumberFormat="true" borderId="43" fillId="0" fontId="1" numFmtId="1000" quotePrefix="false">
      <alignment horizontal="center"/>
    </xf>
    <xf applyAlignment="true" applyBorder="true" applyFont="true" applyNumberFormat="true" borderId="4" fillId="0" fontId="2" numFmtId="1000" quotePrefix="false">
      <alignment vertical="top" wrapText="true"/>
    </xf>
    <xf applyAlignment="true" applyBorder="true" applyFont="true" applyNumberFormat="true" borderId="32" fillId="0" fontId="0" numFmtId="1000" quotePrefix="false">
      <alignment horizontal="right" wrapText="true"/>
    </xf>
    <xf applyAlignment="true" applyBorder="true" applyFont="true" applyNumberFormat="true" borderId="14" fillId="0" fontId="1" numFmtId="1001" quotePrefix="false">
      <alignment horizontal="center" vertical="top"/>
    </xf>
    <xf applyAlignment="true" applyBorder="true" applyFont="true" applyNumberFormat="true" borderId="76" fillId="0" fontId="1" numFmtId="1000" quotePrefix="false">
      <alignment horizontal="right" wrapText="true"/>
    </xf>
    <xf applyAlignment="true" applyBorder="true" applyFill="true" applyFont="true" applyNumberFormat="true" borderId="24" fillId="5" fontId="12" numFmtId="1000" quotePrefix="false">
      <alignment horizontal="right"/>
    </xf>
    <xf applyAlignment="true" applyBorder="true" applyFill="true" applyFont="true" applyNumberFormat="true" borderId="1" fillId="5" fontId="12" numFmtId="1001" quotePrefix="false">
      <alignment horizontal="center" vertical="top"/>
    </xf>
    <xf applyAlignment="true" applyBorder="true" applyFill="true" applyFont="true" applyNumberFormat="true" borderId="23" fillId="5" fontId="12" numFmtId="1009" quotePrefix="false">
      <alignment horizontal="right"/>
    </xf>
    <xf applyAlignment="true" applyBorder="true" applyFill="true" applyFont="true" applyNumberFormat="true" borderId="23" fillId="5" fontId="12" numFmtId="1000" quotePrefix="false">
      <alignment horizontal="right"/>
    </xf>
    <xf applyAlignment="true" applyBorder="true" applyFill="true" applyFont="true" applyNumberFormat="true" borderId="19" fillId="5" fontId="12" numFmtId="1000" quotePrefix="false">
      <alignment vertical="top"/>
    </xf>
    <xf applyAlignment="true" applyBorder="true" applyFill="true" applyFont="true" applyNumberFormat="true" borderId="19" fillId="4" fontId="17" numFmtId="1000" quotePrefix="false">
      <alignment vertical="center" wrapText="true"/>
    </xf>
    <xf applyAlignment="true" applyBorder="true" applyFont="true" applyNumberFormat="true" borderId="77" fillId="0" fontId="2" numFmtId="1000" quotePrefix="false">
      <alignment vertical="center" wrapText="true"/>
    </xf>
    <xf applyAlignment="true" applyBorder="true" applyFill="true" applyFont="true" applyNumberFormat="true" borderId="13" fillId="4" fontId="17" numFmtId="1000" quotePrefix="false">
      <alignment vertical="center" wrapText="true"/>
    </xf>
    <xf applyAlignment="true" applyBorder="true" applyFill="true" applyFont="true" applyNumberFormat="true" borderId="8" fillId="4" fontId="17" numFmtId="1000" quotePrefix="false">
      <alignment vertical="center" wrapText="true"/>
    </xf>
    <xf applyAlignment="true" applyBorder="true" applyFont="true" applyNumberFormat="true" borderId="1" fillId="0" fontId="2" numFmtId="1000" quotePrefix="false">
      <alignment vertical="top" wrapText="true"/>
    </xf>
    <xf applyAlignment="true" applyBorder="true" applyFont="true" applyNumberFormat="true" borderId="32" fillId="0" fontId="2" numFmtId="1000" quotePrefix="false">
      <alignment horizontal="center" wrapText="true"/>
    </xf>
    <xf applyAlignment="true" applyBorder="true" applyFont="true" applyNumberFormat="true" borderId="33" fillId="0" fontId="0" numFmtId="1000" quotePrefix="false">
      <alignment horizontal="right" wrapText="true"/>
    </xf>
    <xf applyAlignment="true" applyBorder="true" applyFont="true" applyNumberFormat="true" borderId="45" fillId="0" fontId="0" numFmtId="1000" quotePrefix="false">
      <alignment horizontal="right"/>
    </xf>
    <xf applyAlignment="true" applyBorder="true" applyFont="true" applyNumberFormat="true" borderId="13" fillId="0" fontId="2" numFmtId="1000" quotePrefix="false">
      <alignment vertical="top" wrapText="true"/>
    </xf>
    <xf applyAlignment="true" applyBorder="true" applyFont="true" applyNumberFormat="true" borderId="8" fillId="0" fontId="2" numFmtId="1000" quotePrefix="false">
      <alignment vertical="top" wrapText="true"/>
    </xf>
    <xf applyAlignment="true" applyBorder="true" applyFont="true" applyNumberFormat="true" borderId="38" fillId="0" fontId="0" numFmtId="1000" quotePrefix="false">
      <alignment horizontal="right" wrapText="true"/>
    </xf>
    <xf applyAlignment="true" applyBorder="true" applyFont="true" applyNumberFormat="true" borderId="39" fillId="0" fontId="0" numFmtId="1000" quotePrefix="false">
      <alignment horizontal="right"/>
    </xf>
    <xf applyAlignment="true" applyBorder="true" applyFont="true" applyNumberFormat="true" borderId="40" fillId="0" fontId="0" numFmtId="1000" quotePrefix="false">
      <alignment horizontal="right"/>
    </xf>
    <xf applyAlignment="true" applyBorder="true" applyFont="true" applyNumberFormat="true" borderId="29" fillId="0" fontId="0" numFmtId="1000" quotePrefix="false">
      <alignment horizontal="right" wrapText="true"/>
    </xf>
    <xf applyAlignment="true" applyBorder="true" applyFont="true" applyNumberFormat="true" borderId="30" fillId="0" fontId="0" numFmtId="1000" quotePrefix="false">
      <alignment horizontal="right"/>
    </xf>
    <xf applyAlignment="true" applyBorder="true" applyFont="true" applyNumberFormat="true" borderId="31" fillId="0" fontId="0" numFmtId="1000" quotePrefix="false">
      <alignment horizontal="right"/>
    </xf>
    <xf applyAlignment="true" applyBorder="true" applyFont="true" applyNumberFormat="true" borderId="1" fillId="0" fontId="7" numFmtId="1000" quotePrefix="false">
      <alignment horizontal="center" vertical="center" wrapText="true"/>
    </xf>
    <xf applyAlignment="true" applyBorder="true" applyFont="true" applyNumberFormat="true" borderId="2" fillId="0" fontId="7" numFmtId="1000" quotePrefix="false">
      <alignment horizontal="center" vertical="center" wrapText="true"/>
    </xf>
    <xf applyAlignment="true" applyBorder="true" applyFont="true" applyNumberFormat="true" borderId="3" fillId="0" fontId="7" numFmtId="1000" quotePrefix="false">
      <alignment horizontal="center" vertical="center" wrapText="true"/>
    </xf>
    <xf applyAlignment="true" applyBorder="true" applyFont="true" applyNumberFormat="true" borderId="70" fillId="0" fontId="1" numFmtId="1001" quotePrefix="false">
      <alignment horizontal="right"/>
    </xf>
    <xf applyAlignment="true" applyBorder="true" applyFont="true" applyNumberFormat="true" borderId="33" fillId="0" fontId="0" numFmtId="1004" quotePrefix="false">
      <alignment horizontal="right"/>
    </xf>
    <xf applyAlignment="true" applyBorder="true" applyFont="true" applyNumberFormat="true" borderId="78" fillId="0" fontId="1" numFmtId="1000" quotePrefix="false">
      <alignment horizontal="center" vertical="top"/>
    </xf>
    <xf applyAlignment="true" applyBorder="true" applyFont="true" applyNumberFormat="true" borderId="38" fillId="0" fontId="1" numFmtId="1001" quotePrefix="false">
      <alignment horizontal="right" vertical="top"/>
    </xf>
    <xf applyAlignment="true" applyBorder="true" applyFont="true" applyNumberFormat="true" borderId="38" fillId="0" fontId="1" numFmtId="1000" quotePrefix="false">
      <alignment horizontal="right" vertical="top"/>
    </xf>
    <xf applyAlignment="true" applyBorder="true" applyFont="true" applyNumberFormat="true" borderId="13" fillId="0" fontId="1" numFmtId="1000" quotePrefix="false">
      <alignment horizontal="center" vertical="top"/>
    </xf>
    <xf applyAlignment="true" applyBorder="true" applyFont="true" applyNumberFormat="true" borderId="26" fillId="0" fontId="1" numFmtId="1001" quotePrefix="false">
      <alignment horizontal="right" vertical="top"/>
    </xf>
    <xf applyAlignment="true" applyBorder="true" applyFont="true" applyNumberFormat="true" borderId="26" fillId="0" fontId="1" numFmtId="1000" quotePrefix="false">
      <alignment horizontal="right" vertical="top"/>
    </xf>
    <xf applyAlignment="true" applyBorder="true" applyFont="true" applyNumberFormat="true" borderId="29" fillId="0" fontId="1" numFmtId="1001" quotePrefix="false">
      <alignment horizontal="right" vertical="top"/>
    </xf>
    <xf applyAlignment="true" applyBorder="true" applyFont="true" applyNumberFormat="true" borderId="29" fillId="0" fontId="1" numFmtId="1000" quotePrefix="false">
      <alignment horizontal="right" vertical="top"/>
    </xf>
    <xf applyAlignment="true" applyBorder="true" applyFont="true" applyNumberFormat="true" borderId="79" fillId="0" fontId="1" numFmtId="1000" quotePrefix="false">
      <alignment horizontal="center" vertical="top"/>
    </xf>
    <xf applyAlignment="true" applyBorder="true" applyFont="true" applyNumberFormat="true" borderId="1" fillId="0" fontId="7" numFmtId="1000" quotePrefix="false">
      <alignment wrapText="true"/>
    </xf>
    <xf applyAlignment="true" applyBorder="true" applyFont="true" applyNumberFormat="true" borderId="2" fillId="0" fontId="7" numFmtId="1000" quotePrefix="false">
      <alignment wrapText="true"/>
    </xf>
    <xf applyAlignment="true" applyBorder="true" applyFont="true" applyNumberFormat="true" borderId="3" fillId="0" fontId="7" numFmtId="1000" quotePrefix="false">
      <alignment wrapText="true"/>
    </xf>
    <xf applyAlignment="true" applyBorder="true" applyFont="true" applyNumberFormat="true" borderId="1" fillId="0" fontId="5" numFmtId="1000" quotePrefix="false">
      <alignment horizontal="center" wrapText="true"/>
    </xf>
    <xf applyAlignment="true" applyBorder="true" applyFont="true" applyNumberFormat="true" borderId="2" fillId="0" fontId="5" numFmtId="1000" quotePrefix="false">
      <alignment horizontal="center" wrapText="true"/>
    </xf>
    <xf applyAlignment="true" applyBorder="true" applyFont="true" applyNumberFormat="true" borderId="3" fillId="0" fontId="5" numFmtId="1000" quotePrefix="false">
      <alignment horizontal="center" wrapText="true"/>
    </xf>
    <xf applyAlignment="true" applyBorder="true" applyFont="true" applyNumberFormat="true" borderId="80" fillId="0" fontId="2" numFmtId="1000" quotePrefix="false">
      <alignment vertical="top" wrapText="true"/>
    </xf>
    <xf applyAlignment="true" applyBorder="true" applyFont="true" applyNumberFormat="true" borderId="11" fillId="0" fontId="12" numFmtId="1000" quotePrefix="false">
      <alignment horizontal="right"/>
    </xf>
    <xf applyAlignment="true" applyBorder="true" applyFont="true" applyNumberFormat="true" borderId="12" fillId="0" fontId="1" numFmtId="1000" quotePrefix="false">
      <alignment horizontal="right"/>
    </xf>
    <xf applyAlignment="true" applyBorder="true" applyFont="true" applyNumberFormat="true" borderId="81" fillId="0" fontId="1" numFmtId="1000" quotePrefix="false">
      <alignment vertical="top"/>
    </xf>
    <xf applyAlignment="true" applyFont="true" applyNumberFormat="true" borderId="0" fillId="0" fontId="1" numFmtId="1000" quotePrefix="false">
      <alignment horizontal="center" vertical="center"/>
    </xf>
    <xf applyAlignment="true" applyFont="true" applyNumberFormat="true" borderId="0" fillId="0" fontId="1" numFmtId="1000" quotePrefix="false">
      <alignment horizontal="center" vertical="top"/>
    </xf>
    <xf applyAlignment="true" applyFont="true" applyNumberFormat="true" borderId="0" fillId="0" fontId="1" numFmtId="1000" quotePrefix="false">
      <alignment horizontal="center"/>
    </xf>
    <xf applyAlignment="true" applyFont="true" applyNumberFormat="true" borderId="0" fillId="0" fontId="1" numFmtId="1000" quotePrefix="false">
      <alignment horizontal="right"/>
    </xf>
    <xf applyAlignment="true" applyFont="true" applyNumberFormat="true" borderId="0" fillId="0" fontId="18" numFmtId="1000" quotePrefix="false">
      <alignment horizontal="center"/>
    </xf>
    <xf applyFont="true" applyNumberFormat="true" borderId="0" fillId="0" fontId="18" numFmtId="1000" quotePrefix="false"/>
    <xf applyAlignment="true" applyFont="true" applyNumberFormat="true" borderId="0" fillId="0" fontId="18" numFmtId="1000" quotePrefix="false">
      <alignment horizontal="right"/>
    </xf>
    <xf applyAlignment="true" applyFont="true" applyNumberFormat="true" borderId="0" fillId="0" fontId="18" numFmtId="1010" quotePrefix="false">
      <alignment horizontal="right"/>
    </xf>
    <xf applyAlignment="true" applyFill="true" applyFont="true" applyNumberFormat="true" borderId="0" fillId="2" fontId="1" numFmtId="1000" quotePrefix="false">
      <alignment vertical="top"/>
    </xf>
    <xf applyAlignment="true" applyFill="true" applyFont="true" applyNumberFormat="true" borderId="0" fillId="2" fontId="19" numFmtId="1000" quotePrefix="false">
      <alignment horizontal="center"/>
    </xf>
    <xf applyAlignment="true" applyBorder="true" applyFill="true" applyFont="true" applyNumberFormat="true" borderId="1" fillId="2" fontId="6" numFmtId="1000" quotePrefix="false">
      <alignment horizontal="center" vertical="center" wrapText="true"/>
    </xf>
    <xf applyAlignment="true" applyBorder="true" applyFill="true" applyFont="true" applyNumberFormat="true" borderId="5" fillId="2" fontId="2" numFmtId="1000" quotePrefix="false">
      <alignment horizontal="center" vertical="center"/>
    </xf>
    <xf applyAlignment="true" applyBorder="true" applyFill="true" applyFont="true" applyNumberFormat="true" borderId="11" fillId="2" fontId="2" numFmtId="1000" quotePrefix="false">
      <alignment horizontal="center" vertical="center"/>
    </xf>
    <xf applyAlignment="true" applyBorder="true" applyFill="true" applyFont="true" applyNumberFormat="true" borderId="13" fillId="2" fontId="6" numFmtId="1000" quotePrefix="false">
      <alignment horizontal="center" vertical="center" wrapText="true"/>
    </xf>
    <xf applyAlignment="true" applyBorder="true" applyFill="true" applyFont="true" applyNumberFormat="true" borderId="15" fillId="2" fontId="8" numFmtId="1000" quotePrefix="false">
      <alignment horizontal="center" vertical="top" wrapText="true"/>
    </xf>
    <xf applyAlignment="true" applyBorder="true" applyFill="true" applyFont="true" applyNumberFormat="true" borderId="16" fillId="2" fontId="8" numFmtId="1000" quotePrefix="false">
      <alignment horizontal="center" vertical="top" wrapText="true"/>
    </xf>
    <xf applyAlignment="true" applyBorder="true" applyFill="true" applyFont="true" applyNumberFormat="true" borderId="17" fillId="2" fontId="8" numFmtId="1000" quotePrefix="false">
      <alignment horizontal="center" vertical="top" wrapText="true"/>
    </xf>
    <xf applyAlignment="true" applyBorder="true" applyFill="true" applyFont="true" applyNumberFormat="true" borderId="21" fillId="2" fontId="8" numFmtId="1000" quotePrefix="false">
      <alignment horizontal="center" vertical="center" wrapText="true"/>
    </xf>
    <xf applyAlignment="true" applyBorder="true" applyFill="true" applyFont="true" applyNumberFormat="true" borderId="22" fillId="2" fontId="8" numFmtId="1000" quotePrefix="false">
      <alignment horizontal="center" vertical="center" wrapText="true"/>
    </xf>
    <xf applyAlignment="true" applyBorder="true" applyFill="true" applyFont="true" applyNumberFormat="true" borderId="69" fillId="2" fontId="8" numFmtId="1000" quotePrefix="false">
      <alignment horizontal="center" vertical="center" wrapText="true"/>
    </xf>
    <xf applyAlignment="true" applyBorder="true" applyFill="true" applyFont="true" applyNumberFormat="true" borderId="4" fillId="2" fontId="7" numFmtId="1000" quotePrefix="false">
      <alignment horizontal="center" vertical="center" wrapText="true"/>
    </xf>
    <xf applyAlignment="true" applyBorder="true" applyFill="true" applyFont="true" applyNumberFormat="true" borderId="2" fillId="2" fontId="7" numFmtId="1000" quotePrefix="false">
      <alignment horizontal="center" vertical="center" wrapText="true"/>
    </xf>
    <xf applyAlignment="true" applyBorder="true" applyFill="true" applyFont="true" applyNumberFormat="true" borderId="7" fillId="2" fontId="7" numFmtId="1000" quotePrefix="false">
      <alignment horizontal="center" vertical="center" wrapText="true"/>
    </xf>
    <xf applyAlignment="true" applyBorder="true" applyFill="true" applyFont="true" applyNumberFormat="true" borderId="80" fillId="2" fontId="7" numFmtId="1000" quotePrefix="false">
      <alignment horizontal="right" vertical="top" wrapText="true"/>
    </xf>
    <xf applyAlignment="true" applyBorder="true" applyFill="true" applyFont="true" applyNumberFormat="true" borderId="8" fillId="2" fontId="6" numFmtId="1000" quotePrefix="false">
      <alignment horizontal="center" vertical="center" wrapText="true"/>
    </xf>
    <xf applyAlignment="true" applyBorder="true" applyFill="true" applyFont="true" applyNumberFormat="true" borderId="21" fillId="4" fontId="1" numFmtId="1000" quotePrefix="false">
      <alignment horizontal="right"/>
    </xf>
    <xf applyAlignment="true" applyBorder="true" applyFill="true" applyFont="true" applyNumberFormat="true" borderId="22" fillId="4" fontId="1" numFmtId="1000" quotePrefix="false">
      <alignment horizontal="right"/>
    </xf>
    <xf applyAlignment="true" applyBorder="true" applyFill="true" applyFont="true" applyNumberFormat="true" borderId="5" fillId="4" fontId="1" numFmtId="1000" quotePrefix="false">
      <alignment horizontal="right"/>
    </xf>
    <xf applyAlignment="true" applyBorder="true" applyFill="true" applyFont="true" applyNumberFormat="true" borderId="11" fillId="4" fontId="1" numFmtId="1000" quotePrefix="false">
      <alignment horizontal="right"/>
    </xf>
    <xf applyAlignment="true" applyBorder="true" applyFill="true" applyFont="true" applyNumberFormat="true" borderId="12" fillId="4" fontId="1" numFmtId="1000" quotePrefix="false">
      <alignment horizontal="right"/>
    </xf>
    <xf applyAlignment="true" applyBorder="true" applyFill="true" applyFont="true" applyNumberFormat="true" borderId="1" fillId="2" fontId="1" numFmtId="1001" quotePrefix="false">
      <alignment horizontal="center" vertical="top"/>
    </xf>
    <xf applyAlignment="true" applyBorder="true" applyFill="true" applyFont="true" applyNumberFormat="true" borderId="26" fillId="4" fontId="1" numFmtId="1000" quotePrefix="false">
      <alignment horizontal="right"/>
    </xf>
    <xf applyAlignment="true" applyBorder="true" applyFill="true" applyFont="true" applyNumberFormat="true" borderId="42" fillId="4" fontId="1" numFmtId="1000" quotePrefix="false">
      <alignment horizontal="right"/>
    </xf>
    <xf applyAlignment="true" applyBorder="true" applyFill="true" applyFont="true" applyNumberFormat="true" borderId="13" fillId="2" fontId="1" numFmtId="1001" quotePrefix="false">
      <alignment horizontal="center" vertical="top"/>
    </xf>
    <xf applyAlignment="true" applyBorder="true" applyFill="true" applyFont="true" applyNumberFormat="true" borderId="29" fillId="4" fontId="1" numFmtId="1000" quotePrefix="false">
      <alignment horizontal="right"/>
    </xf>
    <xf applyAlignment="true" applyBorder="true" applyFill="true" applyFont="true" applyNumberFormat="true" borderId="43" fillId="4" fontId="1" numFmtId="1000" quotePrefix="false">
      <alignment horizontal="right"/>
    </xf>
    <xf applyAlignment="true" applyBorder="true" applyFill="true" applyFont="true" applyNumberFormat="true" borderId="8" fillId="2" fontId="1" numFmtId="1001" quotePrefix="false">
      <alignment horizontal="center" vertical="top"/>
    </xf>
    <xf applyAlignment="true" applyBorder="true" applyFill="true" applyFont="true" applyNumberFormat="true" borderId="32" fillId="4" fontId="9" numFmtId="1000" quotePrefix="false">
      <alignment horizontal="right"/>
    </xf>
    <xf applyAlignment="true" applyBorder="true" applyFill="true" applyFont="true" applyNumberFormat="true" borderId="33" fillId="4" fontId="9" numFmtId="1003" quotePrefix="false">
      <alignment horizontal="right"/>
    </xf>
    <xf applyAlignment="true" applyBorder="true" applyFill="true" applyFont="true" applyNumberFormat="true" borderId="33" fillId="4" fontId="9" numFmtId="1000" quotePrefix="false">
      <alignment horizontal="right"/>
    </xf>
    <xf applyAlignment="true" applyBorder="true" applyFill="true" applyFont="true" applyNumberFormat="true" borderId="34" fillId="4" fontId="1" numFmtId="1000" quotePrefix="false">
      <alignment horizontal="right"/>
    </xf>
    <xf applyAlignment="true" applyBorder="true" applyFill="true" applyFont="true" applyNumberFormat="true" borderId="38" fillId="4" fontId="9" numFmtId="1000" quotePrefix="false">
      <alignment horizontal="right" vertical="top"/>
    </xf>
    <xf applyAlignment="true" applyBorder="true" applyFill="true" applyFont="true" applyNumberFormat="true" borderId="39" fillId="4" fontId="9" numFmtId="1000" quotePrefix="false">
      <alignment horizontal="right" vertical="top"/>
    </xf>
    <xf applyAlignment="true" applyBorder="true" applyFill="true" applyFont="true" applyNumberFormat="true" borderId="40" fillId="4" fontId="9" numFmtId="1000" quotePrefix="false">
      <alignment horizontal="right" vertical="top"/>
    </xf>
    <xf applyAlignment="true" applyBorder="true" applyFill="true" applyFont="true" applyNumberFormat="true" borderId="41" fillId="4" fontId="1" numFmtId="1000" quotePrefix="false">
      <alignment horizontal="right" vertical="top"/>
    </xf>
    <xf applyAlignment="true" applyBorder="true" applyFill="true" applyFont="true" applyNumberFormat="true" borderId="26" fillId="4" fontId="9" numFmtId="1000" quotePrefix="false">
      <alignment horizontal="right" vertical="top"/>
    </xf>
    <xf applyAlignment="true" applyBorder="true" applyFill="true" applyFont="true" applyNumberFormat="true" borderId="27" fillId="4" fontId="9" numFmtId="1000" quotePrefix="false">
      <alignment horizontal="right" vertical="top"/>
    </xf>
    <xf applyAlignment="true" applyBorder="true" applyFill="true" applyFont="true" applyNumberFormat="true" borderId="28" fillId="4" fontId="9" numFmtId="1000" quotePrefix="false">
      <alignment horizontal="right" vertical="top"/>
    </xf>
    <xf applyAlignment="true" applyBorder="true" applyFill="true" applyFont="true" applyNumberFormat="true" borderId="26" fillId="4" fontId="1" numFmtId="1000" quotePrefix="false">
      <alignment horizontal="right" vertical="top"/>
    </xf>
    <xf applyAlignment="true" applyBorder="true" applyFill="true" applyFont="true" applyNumberFormat="true" borderId="27" fillId="4" fontId="1" numFmtId="1000" quotePrefix="false">
      <alignment horizontal="right" vertical="top"/>
    </xf>
    <xf applyAlignment="true" applyBorder="true" applyFill="true" applyFont="true" applyNumberFormat="true" borderId="28" fillId="4" fontId="1" numFmtId="1000" quotePrefix="false">
      <alignment horizontal="right" vertical="top"/>
    </xf>
    <xf applyAlignment="true" applyBorder="true" applyFill="true" applyFont="true" applyNumberFormat="true" borderId="42" fillId="4" fontId="1" numFmtId="1000" quotePrefix="false">
      <alignment horizontal="right" vertical="top"/>
    </xf>
    <xf applyAlignment="true" applyBorder="true" applyFill="true" applyFont="true" applyNumberFormat="true" borderId="29" fillId="4" fontId="9" numFmtId="1000" quotePrefix="false">
      <alignment horizontal="right" vertical="top"/>
    </xf>
    <xf applyAlignment="true" applyBorder="true" applyFill="true" applyFont="true" applyNumberFormat="true" borderId="30" fillId="4" fontId="9" numFmtId="1000" quotePrefix="false">
      <alignment horizontal="right" vertical="top"/>
    </xf>
    <xf applyAlignment="true" applyBorder="true" applyFill="true" applyFont="true" applyNumberFormat="true" borderId="31" fillId="4" fontId="9" numFmtId="1000" quotePrefix="false">
      <alignment horizontal="right" vertical="top"/>
    </xf>
    <xf applyAlignment="true" applyBorder="true" applyFill="true" applyFont="true" applyNumberFormat="true" borderId="43" fillId="4" fontId="1" numFmtId="1000" quotePrefix="false">
      <alignment horizontal="right" vertical="top"/>
    </xf>
    <xf applyAlignment="true" applyBorder="true" applyFill="true" applyFont="true" applyNumberFormat="true" borderId="32" fillId="4" fontId="1" numFmtId="1004" quotePrefix="false">
      <alignment horizontal="right"/>
    </xf>
    <xf applyAlignment="true" applyBorder="true" applyFill="true" applyFont="true" applyNumberFormat="true" borderId="33" fillId="4" fontId="1" numFmtId="1009" quotePrefix="false">
      <alignment horizontal="right"/>
    </xf>
    <xf applyAlignment="true" applyBorder="true" applyFill="true" applyFont="true" applyNumberFormat="true" borderId="33" fillId="4" fontId="1" numFmtId="1001" quotePrefix="false">
      <alignment horizontal="right"/>
    </xf>
    <xf applyAlignment="true" applyBorder="true" applyFill="true" applyFont="true" applyNumberFormat="true" borderId="1" fillId="2" fontId="0" numFmtId="1001" quotePrefix="false">
      <alignment horizontal="center" vertical="top"/>
    </xf>
    <xf applyAlignment="true" applyBorder="true" applyFill="true" applyFont="true" applyNumberFormat="true" borderId="38" fillId="4" fontId="1" numFmtId="1004" quotePrefix="false">
      <alignment horizontal="right" vertical="top"/>
    </xf>
    <xf applyAlignment="true" applyBorder="true" applyFill="true" applyFont="true" applyNumberFormat="true" borderId="41" fillId="4" fontId="1" numFmtId="1000" quotePrefix="false">
      <alignment horizontal="right"/>
    </xf>
    <xf applyAlignment="true" applyBorder="true" applyFill="true" applyFont="true" applyNumberFormat="true" borderId="13" fillId="2" fontId="0" numFmtId="1001" quotePrefix="false">
      <alignment horizontal="center" vertical="top"/>
    </xf>
    <xf applyAlignment="true" applyBorder="true" applyFill="true" applyFont="true" applyNumberFormat="true" borderId="29" fillId="4" fontId="1" numFmtId="1004" quotePrefix="false">
      <alignment horizontal="right" vertical="top"/>
    </xf>
    <xf applyAlignment="true" applyBorder="true" applyFill="true" applyFont="true" applyNumberFormat="true" borderId="8" fillId="2" fontId="0" numFmtId="1001" quotePrefix="false">
      <alignment horizontal="center" vertical="top"/>
    </xf>
    <xf applyAlignment="true" applyBorder="true" applyFont="true" applyNumberFormat="true" borderId="1" fillId="0" fontId="2" numFmtId="1007" quotePrefix="false">
      <alignment horizontal="center" vertical="center" wrapText="true"/>
    </xf>
    <xf applyAlignment="true" applyBorder="true" applyFont="true" applyNumberFormat="true" borderId="13" fillId="0" fontId="2" numFmtId="1007" quotePrefix="false">
      <alignment horizontal="center" vertical="center" wrapText="true"/>
    </xf>
    <xf applyAlignment="true" applyBorder="true" applyFill="true" applyFont="true" applyNumberFormat="true" borderId="39" fillId="4" fontId="20" numFmtId="1000" quotePrefix="false">
      <alignment horizontal="right"/>
    </xf>
    <xf applyAlignment="true" applyBorder="true" applyFill="true" applyFont="true" applyNumberFormat="true" borderId="40" fillId="4" fontId="20" numFmtId="1000" quotePrefix="false">
      <alignment horizontal="right"/>
    </xf>
    <xf applyAlignment="true" applyBorder="true" applyFill="true" applyFont="true" applyNumberFormat="true" borderId="38" fillId="4" fontId="1" numFmtId="1000" quotePrefix="false">
      <alignment horizontal="right"/>
    </xf>
    <xf applyAlignment="true" applyBorder="true" applyFill="true" applyFont="true" applyNumberFormat="true" borderId="26" fillId="4" fontId="14" numFmtId="1000" quotePrefix="false">
      <alignment horizontal="center" vertical="top" wrapText="true"/>
    </xf>
    <xf applyAlignment="true" applyBorder="true" applyFill="true" applyFont="true" applyNumberFormat="true" borderId="27" fillId="4" fontId="20" numFmtId="1000" quotePrefix="false">
      <alignment horizontal="right"/>
    </xf>
    <xf applyAlignment="true" applyBorder="true" applyFill="true" applyFont="true" applyNumberFormat="true" borderId="28" fillId="4" fontId="20" numFmtId="1000" quotePrefix="false">
      <alignment horizontal="right"/>
    </xf>
    <xf applyAlignment="true" applyBorder="true" applyFont="true" applyNumberFormat="true" borderId="8" fillId="0" fontId="2" numFmtId="1007" quotePrefix="false">
      <alignment horizontal="center" vertical="center" wrapText="true"/>
    </xf>
    <xf applyAlignment="true" applyBorder="true" applyFill="true" applyFont="true" applyNumberFormat="true" borderId="30" fillId="4" fontId="20" numFmtId="1000" quotePrefix="false">
      <alignment horizontal="right"/>
    </xf>
    <xf applyAlignment="true" applyBorder="true" applyFill="true" applyFont="true" applyNumberFormat="true" borderId="31" fillId="4" fontId="20" numFmtId="1000" quotePrefix="false">
      <alignment horizontal="right"/>
    </xf>
    <xf applyAlignment="true" applyBorder="true" applyFill="true" applyFont="true" applyNumberFormat="true" borderId="33" fillId="4" fontId="9" numFmtId="1005" quotePrefix="false">
      <alignment horizontal="right"/>
    </xf>
    <xf applyAlignment="true" applyBorder="true" applyFill="true" applyFont="true" applyNumberFormat="true" borderId="38" fillId="4" fontId="1" numFmtId="1004" quotePrefix="false">
      <alignment vertical="top"/>
    </xf>
    <xf applyAlignment="true" applyBorder="true" applyFill="true" applyFont="true" applyNumberFormat="true" borderId="39" fillId="4" fontId="1" numFmtId="1000" quotePrefix="false">
      <alignment vertical="top"/>
    </xf>
    <xf applyAlignment="true" applyBorder="true" applyFill="true" applyFont="true" applyNumberFormat="true" borderId="40" fillId="4" fontId="1" numFmtId="1000" quotePrefix="false">
      <alignment vertical="top"/>
    </xf>
    <xf applyAlignment="true" applyBorder="true" applyFill="true" applyFont="true" applyNumberFormat="true" borderId="41" fillId="4" fontId="1" numFmtId="1000" quotePrefix="false">
      <alignment vertical="top"/>
    </xf>
    <xf applyAlignment="true" applyBorder="true" applyFill="true" applyFont="true" applyNumberFormat="true" borderId="29" fillId="4" fontId="1" numFmtId="1004" quotePrefix="false">
      <alignment vertical="top"/>
    </xf>
    <xf applyAlignment="true" applyBorder="true" applyFill="true" applyFont="true" applyNumberFormat="true" borderId="30" fillId="4" fontId="1" numFmtId="1000" quotePrefix="false">
      <alignment vertical="top"/>
    </xf>
    <xf applyAlignment="true" applyBorder="true" applyFill="true" applyFont="true" applyNumberFormat="true" borderId="31" fillId="4" fontId="1" numFmtId="1000" quotePrefix="false">
      <alignment vertical="top"/>
    </xf>
    <xf applyAlignment="true" applyBorder="true" applyFill="true" applyFont="true" applyNumberFormat="true" borderId="43" fillId="4" fontId="1" numFmtId="1000" quotePrefix="false">
      <alignment vertical="top"/>
    </xf>
    <xf applyAlignment="true" applyBorder="true" applyFill="true" applyFont="true" applyNumberFormat="true" borderId="33" fillId="4" fontId="1" numFmtId="1005" quotePrefix="false">
      <alignment horizontal="right"/>
    </xf>
    <xf applyAlignment="true" applyBorder="true" applyFill="true" applyFont="true" applyNumberFormat="true" borderId="1" fillId="2" fontId="9" numFmtId="1001" quotePrefix="false">
      <alignment horizontal="center" vertical="top"/>
    </xf>
    <xf applyAlignment="true" applyBorder="true" applyFill="true" applyFont="true" applyNumberFormat="true" borderId="13" fillId="2" fontId="9" numFmtId="1001" quotePrefix="false">
      <alignment horizontal="center" vertical="top"/>
    </xf>
    <xf applyAlignment="true" applyBorder="true" applyFill="true" applyFont="true" applyNumberFormat="true" borderId="8" fillId="2" fontId="9" numFmtId="1001" quotePrefix="false">
      <alignment horizontal="center" vertical="top"/>
    </xf>
    <xf applyAlignment="true" applyBorder="true" applyFont="true" applyNumberFormat="true" borderId="1" fillId="0" fontId="2" numFmtId="1003" quotePrefix="false">
      <alignment horizontal="center" vertical="center" wrapText="true"/>
    </xf>
    <xf applyAlignment="true" applyBorder="true" applyFont="true" applyNumberFormat="true" borderId="1" fillId="0" fontId="2" numFmtId="1000" quotePrefix="false">
      <alignment vertical="center" wrapText="true"/>
    </xf>
    <xf applyAlignment="true" applyBorder="true" applyFill="true" applyFont="true" applyNumberFormat="true" borderId="54" fillId="4" fontId="1" numFmtId="1000" quotePrefix="false">
      <alignment horizontal="right"/>
    </xf>
    <xf applyAlignment="true" applyBorder="true" applyFill="true" applyFont="true" applyNumberFormat="true" borderId="47" fillId="4" fontId="1" numFmtId="1000" quotePrefix="false">
      <alignment horizontal="right"/>
    </xf>
    <xf applyAlignment="true" applyBorder="true" applyFill="true" applyFont="true" applyNumberFormat="true" borderId="53" fillId="4" fontId="1" numFmtId="1000" quotePrefix="false">
      <alignment horizontal="right"/>
    </xf>
    <xf applyAlignment="true" applyBorder="true" applyFont="true" applyNumberFormat="true" borderId="13" fillId="0" fontId="2" numFmtId="1003" quotePrefix="false">
      <alignment horizontal="center" vertical="center" wrapText="true"/>
    </xf>
    <xf applyAlignment="true" applyBorder="true" applyFont="true" applyNumberFormat="true" borderId="13" fillId="0" fontId="2" numFmtId="1000" quotePrefix="false">
      <alignment vertical="center" wrapText="true"/>
    </xf>
    <xf applyAlignment="true" applyBorder="true" applyFill="true" applyFont="true" applyNumberFormat="true" borderId="55" fillId="4" fontId="1" numFmtId="1000" quotePrefix="false">
      <alignment horizontal="right"/>
    </xf>
    <xf applyAlignment="true" applyBorder="true" applyFont="true" applyNumberFormat="true" borderId="8" fillId="0" fontId="2" numFmtId="1003" quotePrefix="false">
      <alignment horizontal="center" vertical="center" wrapText="true"/>
    </xf>
    <xf applyAlignment="true" applyBorder="true" applyFont="true" applyNumberFormat="true" borderId="8" fillId="0" fontId="2" numFmtId="1000" quotePrefix="false">
      <alignment vertical="center" wrapText="true"/>
    </xf>
    <xf applyAlignment="true" applyBorder="true" applyFill="true" applyFont="true" applyNumberFormat="true" borderId="56" fillId="4" fontId="1" numFmtId="1000" quotePrefix="false">
      <alignment horizontal="right"/>
    </xf>
    <xf applyAlignment="true" applyBorder="true" applyFill="true" applyFont="true" applyNumberFormat="true" borderId="32" fillId="4" fontId="9" numFmtId="1004" quotePrefix="false">
      <alignment horizontal="right"/>
    </xf>
    <xf applyAlignment="true" applyBorder="true" applyFill="true" applyFont="true" applyNumberFormat="true" borderId="33" fillId="4" fontId="9" numFmtId="1004" quotePrefix="false">
      <alignment horizontal="right"/>
    </xf>
    <xf applyAlignment="true" applyBorder="true" applyFill="true" applyFont="true" applyNumberFormat="true" borderId="33" fillId="4" fontId="21" numFmtId="1004" quotePrefix="false">
      <alignment horizontal="right"/>
    </xf>
    <xf applyAlignment="true" applyBorder="true" applyFill="true" applyFont="true" applyNumberFormat="true" borderId="32" fillId="4" fontId="1" numFmtId="1001" quotePrefix="false">
      <alignment horizontal="right"/>
    </xf>
    <xf applyAlignment="true" applyBorder="true" applyFill="true" applyFont="true" applyNumberFormat="true" borderId="32" fillId="4" fontId="0" numFmtId="1000" quotePrefix="false">
      <alignment horizontal="right"/>
    </xf>
    <xf applyAlignment="true" applyBorder="true" applyFill="true" applyFont="true" applyNumberFormat="true" borderId="33" fillId="4" fontId="0" numFmtId="1000" quotePrefix="false">
      <alignment horizontal="right"/>
    </xf>
    <xf applyAlignment="true" applyBorder="true" applyFill="true" applyFont="true" applyNumberFormat="true" borderId="45" fillId="4" fontId="0" numFmtId="1000" quotePrefix="false">
      <alignment horizontal="right"/>
    </xf>
    <xf applyAlignment="true" applyBorder="true" applyFill="true" applyFont="true" applyNumberFormat="true" borderId="53" fillId="2" fontId="9" numFmtId="1004" quotePrefix="false">
      <alignment horizontal="center" vertical="top"/>
    </xf>
    <xf applyAlignment="true" applyBorder="true" applyFill="true" applyFont="true" applyNumberFormat="true" borderId="38" fillId="4" fontId="9" numFmtId="1004" quotePrefix="false">
      <alignment horizontal="right" vertical="top"/>
    </xf>
    <xf applyAlignment="true" applyBorder="true" applyFill="true" applyFont="true" applyNumberFormat="true" borderId="38" fillId="4" fontId="1" numFmtId="1001" quotePrefix="false">
      <alignment horizontal="right" vertical="top"/>
    </xf>
    <xf applyAlignment="true" applyBorder="true" applyFill="true" applyFont="true" applyNumberFormat="true" borderId="82" fillId="2" fontId="9" numFmtId="1004" quotePrefix="false">
      <alignment horizontal="center" vertical="top"/>
    </xf>
    <xf applyAlignment="true" applyBorder="true" applyFill="true" applyFont="true" applyNumberFormat="true" borderId="26" fillId="4" fontId="9" numFmtId="1004" quotePrefix="false">
      <alignment horizontal="right" vertical="top"/>
    </xf>
    <xf applyAlignment="true" applyBorder="true" applyFill="true" applyFont="true" applyNumberFormat="true" borderId="26" fillId="4" fontId="1" numFmtId="1004" quotePrefix="false">
      <alignment horizontal="right" vertical="top"/>
    </xf>
    <xf applyAlignment="true" applyBorder="true" applyFill="true" applyFont="true" applyNumberFormat="true" borderId="26" fillId="4" fontId="1" numFmtId="1001" quotePrefix="false">
      <alignment horizontal="right" vertical="top"/>
    </xf>
    <xf applyAlignment="true" applyBorder="true" applyFill="true" applyFont="true" applyNumberFormat="true" borderId="29" fillId="4" fontId="9" numFmtId="1004" quotePrefix="false">
      <alignment horizontal="right" vertical="top"/>
    </xf>
    <xf applyAlignment="true" applyBorder="true" applyFill="true" applyFont="true" applyNumberFormat="true" borderId="29" fillId="4" fontId="1" numFmtId="1001" quotePrefix="false">
      <alignment horizontal="right" vertical="top"/>
    </xf>
    <xf applyAlignment="true" applyBorder="true" applyFill="true" applyFont="true" applyNumberFormat="true" borderId="83" fillId="2" fontId="9" numFmtId="1004" quotePrefix="false">
      <alignment horizontal="center" vertical="top"/>
    </xf>
    <xf applyAlignment="true" applyBorder="true" applyFont="true" applyNumberFormat="true" borderId="4" fillId="0" fontId="7" numFmtId="1000" quotePrefix="false">
      <alignment horizontal="center" wrapText="true"/>
    </xf>
    <xf applyAlignment="true" applyBorder="true" applyFont="true" applyNumberFormat="true" borderId="7" fillId="0" fontId="7" numFmtId="1000" quotePrefix="false">
      <alignment horizontal="center" wrapText="true"/>
    </xf>
    <xf applyAlignment="true" applyFont="true" applyNumberFormat="true" borderId="0" fillId="0" fontId="7" numFmtId="1000" quotePrefix="false">
      <alignment horizontal="right" wrapText="true"/>
    </xf>
    <xf applyAlignment="true" applyBorder="true" applyFill="true" applyFont="true" applyNumberFormat="true" borderId="58" fillId="2" fontId="1" numFmtId="1000" quotePrefix="false">
      <alignment vertical="top"/>
    </xf>
    <xf applyAlignment="true" applyBorder="true" applyFill="true" applyFont="true" applyNumberFormat="true" borderId="1" fillId="2" fontId="1" numFmtId="1000" quotePrefix="false">
      <alignment horizontal="center" vertical="top"/>
    </xf>
    <xf applyAlignment="true" applyBorder="true" applyFill="true" applyFont="true" applyNumberFormat="true" borderId="13" fillId="2" fontId="1" numFmtId="1000" quotePrefix="false">
      <alignment horizontal="center" vertical="top"/>
    </xf>
    <xf applyAlignment="true" applyBorder="true" applyFill="true" applyFont="true" applyNumberFormat="true" borderId="8" fillId="2" fontId="1" numFmtId="1000" quotePrefix="false">
      <alignment horizontal="center" vertical="top"/>
    </xf>
    <xf applyAlignment="true" applyBorder="true" applyFill="true" applyFont="true" applyNumberFormat="true" borderId="19" fillId="4" fontId="6" numFmtId="1000" quotePrefix="false">
      <alignment horizontal="left" vertical="center" wrapText="true"/>
    </xf>
    <xf applyAlignment="true" applyBorder="true" applyFill="true" applyFont="true" applyNumberFormat="true" borderId="8" fillId="4" fontId="6" numFmtId="1000" quotePrefix="false">
      <alignment horizontal="left" vertical="center" wrapText="true"/>
    </xf>
    <xf applyAlignment="true" applyBorder="true" applyFill="true" applyFont="true" applyNumberFormat="true" borderId="4" fillId="2" fontId="22" numFmtId="1000" quotePrefix="false">
      <alignment horizontal="center" vertical="center" wrapText="true"/>
    </xf>
    <xf applyAlignment="true" applyBorder="true" applyFill="true" applyFont="true" applyNumberFormat="true" borderId="32" fillId="2" fontId="1" numFmtId="1000" quotePrefix="false">
      <alignment horizontal="right"/>
    </xf>
    <xf applyAlignment="true" applyBorder="true" applyFill="true" applyFont="true" applyNumberFormat="true" borderId="33" fillId="2" fontId="1" numFmtId="1000" quotePrefix="false">
      <alignment horizontal="right"/>
    </xf>
    <xf applyAlignment="true" applyBorder="true" applyFill="true" applyFont="true" applyNumberFormat="true" borderId="34" fillId="2" fontId="1" numFmtId="1000" quotePrefix="false">
      <alignment horizontal="right"/>
    </xf>
    <xf applyAlignment="true" applyBorder="true" applyFill="true" applyFont="true" applyNumberFormat="true" borderId="32" fillId="2" fontId="0" numFmtId="1000" quotePrefix="false">
      <alignment horizontal="right"/>
    </xf>
    <xf applyAlignment="true" applyBorder="true" applyFill="true" applyFont="true" applyNumberFormat="true" borderId="33" fillId="2" fontId="0" numFmtId="1000" quotePrefix="false">
      <alignment horizontal="right"/>
    </xf>
    <xf applyAlignment="true" applyBorder="true" applyFill="true" applyFont="true" applyNumberFormat="true" borderId="45" fillId="2" fontId="0" numFmtId="1000" quotePrefix="false">
      <alignment horizontal="right"/>
    </xf>
    <xf applyAlignment="true" applyBorder="true" applyFill="true" applyFont="true" applyNumberFormat="true" borderId="25" fillId="2" fontId="22" numFmtId="1000" quotePrefix="false">
      <alignment horizontal="center" vertical="center" wrapText="true"/>
    </xf>
    <xf applyAlignment="true" applyBorder="true" applyFill="true" applyFont="true" applyNumberFormat="true" borderId="38" fillId="2" fontId="1" numFmtId="1000" quotePrefix="false">
      <alignment horizontal="right"/>
    </xf>
    <xf applyAlignment="true" applyBorder="true" applyFill="true" applyFont="true" applyNumberFormat="true" borderId="39" fillId="2" fontId="1" numFmtId="1000" quotePrefix="false">
      <alignment horizontal="right"/>
    </xf>
    <xf applyAlignment="true" applyBorder="true" applyFill="true" applyFont="true" applyNumberFormat="true" borderId="40" fillId="2" fontId="1" numFmtId="1000" quotePrefix="false">
      <alignment horizontal="right"/>
    </xf>
    <xf applyAlignment="true" applyBorder="true" applyFill="true" applyFont="true" applyNumberFormat="true" borderId="41" fillId="2" fontId="1" numFmtId="1000" quotePrefix="false">
      <alignment horizontal="right"/>
    </xf>
    <xf applyAlignment="true" applyBorder="true" applyFill="true" applyFont="true" applyNumberFormat="true" borderId="10" fillId="2" fontId="22" numFmtId="1000" quotePrefix="false">
      <alignment horizontal="center" vertical="center" wrapText="true"/>
    </xf>
    <xf applyAlignment="true" applyBorder="true" applyFill="true" applyFont="true" applyNumberFormat="true" borderId="29" fillId="2" fontId="1" numFmtId="1000" quotePrefix="false">
      <alignment horizontal="right"/>
    </xf>
    <xf applyAlignment="true" applyBorder="true" applyFill="true" applyFont="true" applyNumberFormat="true" borderId="30" fillId="2" fontId="1" numFmtId="1000" quotePrefix="false">
      <alignment horizontal="right"/>
    </xf>
    <xf applyAlignment="true" applyBorder="true" applyFill="true" applyFont="true" applyNumberFormat="true" borderId="31" fillId="2" fontId="1" numFmtId="1000" quotePrefix="false">
      <alignment horizontal="right"/>
    </xf>
    <xf applyAlignment="true" applyBorder="true" applyFill="true" applyFont="true" applyNumberFormat="true" borderId="43" fillId="2" fontId="1" numFmtId="1000" quotePrefix="false">
      <alignment horizontal="right"/>
    </xf>
    <xf applyAlignment="true" applyBorder="true" applyFont="true" applyNumberFormat="true" borderId="33" fillId="0" fontId="1" numFmtId="1008" quotePrefix="false">
      <alignment horizontal="right"/>
    </xf>
    <xf applyAlignment="true" applyBorder="true" applyFill="true" applyFont="true" applyNumberFormat="true" borderId="72" fillId="4" fontId="0" numFmtId="1000" quotePrefix="false">
      <alignment horizontal="right"/>
    </xf>
    <xf applyAlignment="true" applyBorder="true" applyFill="true" applyFont="true" applyNumberFormat="true" borderId="73" fillId="4" fontId="0" numFmtId="1000" quotePrefix="false">
      <alignment horizontal="right" wrapText="true"/>
    </xf>
    <xf applyAlignment="true" applyBorder="true" applyFill="true" applyFont="true" applyNumberFormat="true" borderId="74" fillId="4" fontId="0" numFmtId="1000" quotePrefix="false">
      <alignment horizontal="right"/>
    </xf>
    <xf applyAlignment="true" applyBorder="true" applyFont="true" applyNumberFormat="true" borderId="14" fillId="0" fontId="2" numFmtId="1000" quotePrefix="false">
      <alignment wrapText="true"/>
    </xf>
    <xf applyAlignment="true" applyBorder="true" applyFont="true" applyNumberFormat="true" borderId="15" fillId="0" fontId="1" numFmtId="1000" quotePrefix="false">
      <alignment horizontal="center" vertical="center" wrapText="true"/>
    </xf>
    <xf applyAlignment="true" applyBorder="true" applyFont="true" applyNumberFormat="true" borderId="15" fillId="0" fontId="2" numFmtId="1000" quotePrefix="false">
      <alignment vertical="center" wrapText="true"/>
    </xf>
    <xf applyAlignment="true" applyBorder="true" applyFont="true" applyNumberFormat="true" borderId="4" fillId="0" fontId="2" numFmtId="1000" quotePrefix="false">
      <alignment vertical="center" wrapText="true"/>
    </xf>
    <xf applyAlignment="true" applyBorder="true" applyFill="true" applyFont="true" applyNumberFormat="true" borderId="32" fillId="4" fontId="0" numFmtId="1000" quotePrefix="false">
      <alignment horizontal="right" wrapText="true"/>
    </xf>
    <xf applyAlignment="true" applyBorder="true" applyFill="true" applyFont="true" applyNumberFormat="true" borderId="33" fillId="4" fontId="0" numFmtId="1000" quotePrefix="false">
      <alignment horizontal="right" wrapText="true"/>
    </xf>
    <xf applyAlignment="true" applyBorder="true" applyFill="true" applyFont="true" applyNumberFormat="true" borderId="45" fillId="4" fontId="0" numFmtId="1000" quotePrefix="false">
      <alignment horizontal="right" wrapText="true"/>
    </xf>
    <xf applyAlignment="true" applyBorder="true" applyFont="true" applyNumberFormat="true" borderId="25" fillId="0" fontId="2" numFmtId="1000" quotePrefix="false">
      <alignment vertical="center" wrapText="true"/>
    </xf>
    <xf applyAlignment="true" applyBorder="true" applyFont="true" applyNumberFormat="true" borderId="10" fillId="0" fontId="2" numFmtId="1000" quotePrefix="false">
      <alignment vertical="center" wrapText="true"/>
    </xf>
    <xf applyAlignment="true" applyBorder="true" applyFont="true" applyNumberFormat="true" borderId="38" fillId="0" fontId="0" numFmtId="1000" quotePrefix="false">
      <alignment horizontal="right" vertical="top" wrapText="true"/>
    </xf>
    <xf applyAlignment="true" applyBorder="true" applyFont="true" applyNumberFormat="true" borderId="39" fillId="0" fontId="0" numFmtId="1000" quotePrefix="false">
      <alignment horizontal="right" vertical="top"/>
    </xf>
    <xf applyAlignment="true" applyBorder="true" applyFont="true" applyNumberFormat="true" borderId="40" fillId="0" fontId="0" numFmtId="1000" quotePrefix="false">
      <alignment horizontal="right" vertical="top"/>
    </xf>
    <xf applyAlignment="true" applyBorder="true" applyFont="true" applyNumberFormat="true" borderId="29" fillId="0" fontId="0" numFmtId="1000" quotePrefix="false">
      <alignment horizontal="right" vertical="top" wrapText="true"/>
    </xf>
    <xf applyAlignment="true" applyBorder="true" applyFont="true" applyNumberFormat="true" borderId="30" fillId="0" fontId="0" numFmtId="1000" quotePrefix="false">
      <alignment horizontal="right" vertical="top"/>
    </xf>
    <xf applyAlignment="true" applyBorder="true" applyFont="true" applyNumberFormat="true" borderId="31" fillId="0" fontId="0" numFmtId="1000" quotePrefix="false">
      <alignment horizontal="right" vertical="top"/>
    </xf>
    <xf applyAlignment="true" applyBorder="true" applyFont="true" applyNumberFormat="true" borderId="4" fillId="0" fontId="7" numFmtId="1000" quotePrefix="false">
      <alignment horizontal="center" vertical="top" wrapText="true"/>
    </xf>
    <xf applyAlignment="true" applyBorder="true" applyFont="true" applyNumberFormat="true" borderId="7" fillId="0" fontId="7" numFmtId="1000" quotePrefix="false">
      <alignment horizontal="center" vertical="top" wrapText="true"/>
    </xf>
    <xf applyAlignment="true" applyFont="true" applyNumberFormat="true" borderId="0" fillId="0" fontId="7" numFmtId="1000" quotePrefix="false">
      <alignment horizontal="right" vertical="top" wrapText="true"/>
    </xf>
    <xf applyAlignment="true" applyBorder="true" applyFont="true" applyNumberFormat="true" borderId="14" fillId="0" fontId="2" numFmtId="1000" quotePrefix="false">
      <alignment horizontal="center" vertical="center" wrapText="true"/>
    </xf>
    <xf applyAlignment="true" applyBorder="true" applyFont="true" applyNumberFormat="true" borderId="65" fillId="0" fontId="2" numFmtId="1000" quotePrefix="false">
      <alignment horizontal="center" vertical="center" wrapText="true"/>
    </xf>
    <xf applyAlignment="true" applyBorder="true" applyFont="true" applyNumberFormat="true" borderId="84" fillId="0" fontId="2" numFmtId="1000" quotePrefix="false">
      <alignment horizontal="center" vertical="center" wrapText="true"/>
    </xf>
    <xf applyAlignment="true" applyBorder="true" applyFont="true" applyNumberFormat="true" borderId="85" fillId="0" fontId="2" numFmtId="1000" quotePrefix="false">
      <alignment horizontal="center" vertical="center" wrapText="true"/>
    </xf>
    <xf applyAlignment="true" applyBorder="true" applyFont="true" applyNumberFormat="true" borderId="4" fillId="0" fontId="7" numFmtId="1000" quotePrefix="false">
      <alignment horizontal="center" vertical="center" wrapText="true"/>
    </xf>
    <xf applyAlignment="true" applyBorder="true" applyFont="true" applyNumberFormat="true" borderId="7" fillId="0" fontId="7" numFmtId="1000" quotePrefix="false">
      <alignment horizontal="center" vertical="center" wrapText="true"/>
    </xf>
    <xf applyAlignment="true" applyFont="true" applyNumberFormat="true" borderId="0" fillId="0" fontId="7" numFmtId="1000" quotePrefix="false">
      <alignment horizontal="right" vertical="center" wrapText="true"/>
    </xf>
    <xf applyAlignment="true" applyBorder="true" applyFill="true" applyFont="true" applyNumberFormat="true" borderId="19" fillId="2" fontId="1" numFmtId="1000" quotePrefix="false">
      <alignment vertical="center"/>
    </xf>
    <xf applyAlignment="true" applyBorder="true" applyFill="true" applyFont="true" applyNumberFormat="true" borderId="4" fillId="5" fontId="7" numFmtId="1000" quotePrefix="false">
      <alignment vertical="top" wrapText="true"/>
    </xf>
    <xf applyAlignment="true" applyBorder="true" applyFill="true" applyFont="true" applyNumberFormat="true" borderId="20" fillId="5" fontId="7" numFmtId="1000" quotePrefix="false">
      <alignment vertical="top" wrapText="true"/>
    </xf>
    <xf applyAlignment="true" applyBorder="true" applyFill="true" applyFont="true" applyNumberFormat="true" borderId="22" fillId="2" fontId="1" numFmtId="1000" quotePrefix="false">
      <alignment vertical="top"/>
    </xf>
    <xf applyAlignment="true" applyBorder="true" applyFont="true" applyNumberFormat="true" borderId="71" fillId="0" fontId="2" numFmtId="1000" quotePrefix="false">
      <alignment vertical="center" wrapText="true"/>
    </xf>
    <xf applyAlignment="true" applyBorder="true" applyFont="true" applyNumberFormat="true" borderId="86" fillId="0" fontId="0" numFmtId="1000" quotePrefix="false">
      <alignment horizontal="right" vertical="top"/>
    </xf>
    <xf applyAlignment="true" applyBorder="true" applyFont="true" applyNumberFormat="true" borderId="26" fillId="0" fontId="0" numFmtId="1000" quotePrefix="false">
      <alignment horizontal="right" vertical="top"/>
    </xf>
    <xf applyAlignment="true" applyBorder="true" applyFont="true" applyNumberFormat="true" borderId="42" fillId="0" fontId="1" numFmtId="1000" quotePrefix="false">
      <alignment horizontal="right" vertical="top"/>
    </xf>
    <xf applyAlignment="true" applyBorder="true" applyFont="true" applyNumberFormat="true" borderId="42" fillId="0" fontId="1" numFmtId="1000" quotePrefix="false">
      <alignment horizontal="right"/>
    </xf>
    <xf applyAlignment="true" applyBorder="true" applyFont="true" applyNumberFormat="true" borderId="65" fillId="0" fontId="2" numFmtId="1000" quotePrefix="false">
      <alignment vertical="top" wrapText="true"/>
    </xf>
    <xf applyAlignment="true" applyBorder="true" applyFont="true" applyNumberFormat="true" borderId="65" fillId="0" fontId="1" numFmtId="1000" quotePrefix="false">
      <alignment vertical="top" wrapText="true"/>
    </xf>
    <xf applyAlignment="true" applyBorder="true" applyFont="true" applyNumberFormat="true" borderId="72" fillId="0" fontId="0" numFmtId="1000" quotePrefix="false">
      <alignment horizontal="right" vertical="top"/>
    </xf>
    <xf applyAlignment="true" applyBorder="true" applyFill="true" applyFont="true" applyNumberFormat="true" borderId="1" fillId="2" fontId="7" numFmtId="1000" quotePrefix="false">
      <alignment vertical="center" wrapText="true"/>
    </xf>
    <xf applyAlignment="true" applyBorder="true" applyFill="true" applyFont="true" applyNumberFormat="true" borderId="2" fillId="2" fontId="7" numFmtId="1000" quotePrefix="false">
      <alignment vertical="center" wrapText="true"/>
    </xf>
    <xf applyAlignment="true" applyBorder="true" applyFill="true" applyFont="true" applyNumberFormat="true" borderId="3" fillId="2" fontId="7" numFmtId="1000" quotePrefix="false">
      <alignment vertical="center" wrapText="true"/>
    </xf>
    <xf applyAlignment="true" applyBorder="true" applyFill="true" applyFont="true" applyNumberFormat="true" borderId="1" fillId="2" fontId="7" numFmtId="1000" quotePrefix="false">
      <alignment horizontal="center" vertical="center" wrapText="true"/>
    </xf>
    <xf applyAlignment="true" applyBorder="true" applyFill="true" applyFont="true" applyNumberFormat="true" borderId="3" fillId="2" fontId="7" numFmtId="1000" quotePrefix="false">
      <alignment horizontal="center" vertical="center" wrapText="true"/>
    </xf>
    <xf applyAlignment="true" applyBorder="true" applyFill="true" applyFont="true" applyNumberFormat="true" borderId="80" fillId="2" fontId="7" numFmtId="1000" quotePrefix="false">
      <alignment vertical="top" wrapText="true"/>
    </xf>
    <xf applyAlignment="true" applyBorder="true" applyFont="true" applyNumberFormat="true" borderId="5" fillId="0" fontId="12" numFmtId="1000" quotePrefix="false">
      <alignment horizontal="right"/>
    </xf>
    <xf applyAlignment="true" applyBorder="true" applyFont="true" applyNumberFormat="true" borderId="11" fillId="0" fontId="12" numFmtId="1000" quotePrefix="false">
      <alignment horizontal="right" vertical="center"/>
    </xf>
    <xf applyAlignment="true" applyBorder="true" applyFill="true" applyFont="true" applyNumberFormat="true" borderId="5" fillId="2" fontId="12" numFmtId="1000" quotePrefix="false">
      <alignment horizontal="right"/>
    </xf>
    <xf applyAlignment="true" applyBorder="true" applyFill="true" applyFont="true" applyNumberFormat="true" borderId="11" fillId="2" fontId="12" numFmtId="1000" quotePrefix="false">
      <alignment horizontal="right"/>
    </xf>
    <xf applyAlignment="true" applyBorder="true" applyFill="true" applyFont="true" applyNumberFormat="true" borderId="11" fillId="2" fontId="12" numFmtId="1009" quotePrefix="false">
      <alignment horizontal="right" vertical="center"/>
    </xf>
    <xf applyAlignment="true" applyBorder="true" applyFill="true" applyFont="true" applyNumberFormat="true" borderId="5" fillId="2" fontId="12" numFmtId="1000" quotePrefix="false">
      <alignment horizontal="right" vertical="center"/>
    </xf>
    <xf applyAlignment="true" applyBorder="true" applyFill="true" applyFont="true" applyNumberFormat="true" borderId="11" fillId="2" fontId="12" numFmtId="1000" quotePrefix="false">
      <alignment horizontal="right" vertical="center"/>
    </xf>
    <xf applyAlignment="true" applyBorder="true" applyFill="true" applyFont="true" applyNumberFormat="true" borderId="12" fillId="2" fontId="12" numFmtId="1000" quotePrefix="false">
      <alignment horizontal="right" vertical="center"/>
    </xf>
    <xf applyAlignment="true" applyBorder="true" applyFill="true" applyFont="true" applyNumberFormat="true" borderId="81" fillId="2" fontId="12" numFmtId="1000" quotePrefix="false">
      <alignment vertical="top"/>
    </xf>
    <xf applyFill="true" applyFont="true" applyNumberFormat="true" borderId="0" fillId="2" fontId="12" numFmtId="1000" quotePrefix="false"/>
    <xf applyAlignment="true" applyFill="true" applyFont="true" applyNumberFormat="true" borderId="0" fillId="2" fontId="12" numFmtId="1000" quotePrefix="false">
      <alignment horizontal="center" vertical="center"/>
    </xf>
    <xf applyAlignment="true" applyFill="true" applyFont="true" applyNumberFormat="true" borderId="0" fillId="2" fontId="12" numFmtId="1000" quotePrefix="false">
      <alignment horizontal="center" vertical="top"/>
    </xf>
    <xf applyAlignment="true" applyFill="true" applyFont="true" applyNumberFormat="true" borderId="0" fillId="2" fontId="18" numFmtId="1000" quotePrefix="false">
      <alignment horizontal="center"/>
    </xf>
    <xf applyFill="true" applyFont="true" applyNumberFormat="true" borderId="0" fillId="2" fontId="18" numFmtId="1000" quotePrefix="false"/>
    <xf applyAlignment="true" applyFill="true" applyFont="true" applyNumberFormat="true" borderId="0" fillId="2" fontId="18" numFmtId="1000" quotePrefix="false">
      <alignment horizontal="right"/>
    </xf>
    <xf applyAlignment="true" applyFill="true" applyFont="true" applyNumberFormat="true" borderId="0" fillId="2" fontId="18" numFmtId="1000" quotePrefix="false">
      <alignment vertical="top"/>
    </xf>
    <xf applyAlignment="true" applyFill="true" applyFont="true" applyNumberFormat="true" borderId="0" fillId="2" fontId="18" numFmtId="1000" quotePrefix="false">
      <alignment horizontal="center" vertical="center"/>
    </xf>
    <xf applyAlignment="true" applyFill="true" applyFont="true" applyNumberFormat="true" borderId="0" fillId="2" fontId="18" numFmtId="1000" quotePrefix="false">
      <alignment horizontal="center" vertical="top"/>
    </xf>
    <xf applyAlignment="true" applyFill="true" applyFont="true" applyNumberFormat="true" borderId="0" fillId="2" fontId="18" numFmtId="1010" quotePrefix="false">
      <alignment horizontal="right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worksheets/sheet2.xml" Type="http://schemas.openxmlformats.org/officeDocument/2006/relationships/worksheet"/>
  <Relationship Id="rId3" Target="sharedStrings.xml" Type="http://schemas.openxmlformats.org/officeDocument/2006/relationships/sharedStrings"/>
  <Relationship Id="rId4" Target="styles.xml" Type="http://schemas.openxmlformats.org/officeDocument/2006/relationships/styles"/>
  <Relationship Id="rId5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  <pageSetUpPr fitToPage="true"/>
  </sheetPr>
  <dimension ref="A1:Y142"/>
  <sheetViews>
    <sheetView showZeros="true" topLeftCell="A7" workbookViewId="0">
      <pane activePane="bottomRight" state="frozen" topLeftCell="C12" xSplit="2" ySplit="5"/>
    </sheetView>
  </sheetViews>
  <sheetFormatPr baseColWidth="8" customHeight="false" defaultColWidth="30.4257801140755" defaultRowHeight="15" zeroHeight="false"/>
  <cols>
    <col customWidth="true" max="1" min="1" outlineLevel="0" style="1" width="8.42578112907261"/>
    <col customWidth="true" hidden="false" max="2" min="2" outlineLevel="0" style="2" width="29.5703135004594"/>
    <col customWidth="true" hidden="false" max="3" min="3" outlineLevel="0" style="2" width="34.5703136696256"/>
    <col customWidth="true" hidden="false" max="4" min="4" outlineLevel="0" style="3" width="7.42578095990643"/>
    <col customWidth="true" hidden="false" max="5" min="5" outlineLevel="0" style="4" width="19.0258741366392"/>
    <col customWidth="true" hidden="false" max="6" min="6" outlineLevel="0" style="3" width="11.570313162127"/>
    <col customWidth="true" hidden="false" max="7" min="7" outlineLevel="0" style="3" width="10.2617126012058"/>
    <col customWidth="true" hidden="false" max="8" min="8" outlineLevel="0" style="3" width="8.57031265462846"/>
    <col customWidth="true" hidden="false" max="9" min="9" outlineLevel="0" style="3" width="9.42578129823879"/>
    <col customWidth="true" hidden="false" max="10" min="10" outlineLevel="0" style="3" width="8.71093779471921"/>
    <col customWidth="true" hidden="false" max="11" min="11" outlineLevel="0" style="3" width="9.71093728722066"/>
    <col customWidth="true" hidden="false" max="12" min="12" outlineLevel="0" style="2" width="25.5637437626314"/>
    <col customWidth="true" hidden="false" max="13" min="13" outlineLevel="0" style="5" width="11.7161086973916"/>
    <col customWidth="true" hidden="false" max="14" min="14" outlineLevel="0" style="5" width="11.1406249709246"/>
    <col customWidth="true" max="15" min="15" outlineLevel="0" style="5" width="10.0000003383324"/>
    <col customWidth="true" max="16" min="16" outlineLevel="0" style="5" width="11.1406249709246"/>
    <col customWidth="true" max="17" min="17" outlineLevel="0" style="5" width="10.8554689819427"/>
    <col customWidth="true" max="18" min="18" outlineLevel="0" style="5" width="9.42578129823879"/>
    <col customWidth="true" hidden="false" max="19" min="19" outlineLevel="0" style="5" width="11.9165746825554"/>
    <col customWidth="true" max="20" min="20" outlineLevel="0" style="5" width="11.2851564964804"/>
    <col customWidth="true" max="21" min="21" outlineLevel="0" style="5" width="10.0000003383324"/>
    <col customWidth="true" hidden="false" max="22" min="22" outlineLevel="0" style="5" width="12.2910247021533"/>
    <col customWidth="true" max="23" min="23" outlineLevel="0" style="5" width="10.5703123162961"/>
    <col customWidth="true" max="24" min="24" outlineLevel="0" style="5" width="10.0000003383324"/>
    <col customWidth="true" max="25" min="25" outlineLevel="0" style="2" width="14.425781467405"/>
    <col bestFit="true" customWidth="true" max="16384" min="26" outlineLevel="0" style="2" width="30.4257801140755"/>
  </cols>
  <sheetData>
    <row outlineLevel="0" r="1">
      <c r="D1" s="1" t="n"/>
      <c r="Q1" s="6" t="n"/>
      <c r="T1" s="6" t="s">
        <v>0</v>
      </c>
    </row>
    <row outlineLevel="0" r="2">
      <c r="D2" s="1" t="n"/>
      <c r="Q2" s="6" t="n"/>
      <c r="T2" s="6" t="s">
        <v>1</v>
      </c>
    </row>
    <row outlineLevel="0" r="3">
      <c r="D3" s="1" t="n"/>
      <c r="Q3" s="6" t="n"/>
      <c r="T3" s="6" t="s">
        <v>2</v>
      </c>
    </row>
    <row outlineLevel="0" r="4">
      <c r="D4" s="1" t="n"/>
      <c r="Q4" s="6" t="n"/>
      <c r="T4" s="6" t="s">
        <v>3</v>
      </c>
    </row>
    <row ht="16.5" outlineLevel="0" r="5">
      <c r="A5" s="7" t="n"/>
      <c r="D5" s="1" t="n"/>
    </row>
    <row customHeight="true" ht="31.5" outlineLevel="0" r="6">
      <c r="A6" s="8" t="s">
        <v>4</v>
      </c>
      <c r="B6" s="8" t="s"/>
      <c r="C6" s="8" t="s"/>
      <c r="D6" s="8" t="s"/>
      <c r="E6" s="8" t="s"/>
      <c r="F6" s="8" t="s"/>
      <c r="G6" s="8" t="s"/>
      <c r="H6" s="8" t="s"/>
      <c r="I6" s="8" t="s"/>
      <c r="J6" s="8" t="s"/>
      <c r="K6" s="8" t="s"/>
      <c r="L6" s="8" t="s"/>
      <c r="M6" s="8" t="s"/>
      <c r="N6" s="8" t="s"/>
      <c r="O6" s="8" t="s"/>
      <c r="P6" s="8" t="s"/>
      <c r="Q6" s="8" t="s"/>
      <c r="R6" s="8" t="s"/>
      <c r="S6" s="9" t="n"/>
      <c r="T6" s="9" t="n"/>
      <c r="U6" s="9" t="n"/>
      <c r="V6" s="9" t="n"/>
      <c r="W6" s="9" t="n"/>
      <c r="X6" s="9" t="n"/>
    </row>
    <row ht="17.25" outlineLevel="0" r="7">
      <c r="A7" s="7" t="n"/>
      <c r="D7" s="1" t="n"/>
    </row>
    <row customFormat="true" customHeight="true" ht="43.5" outlineLevel="0" r="8" s="10">
      <c r="A8" s="11" t="s">
        <v>5</v>
      </c>
      <c r="B8" s="11" t="s">
        <v>6</v>
      </c>
      <c r="C8" s="11" t="s">
        <v>7</v>
      </c>
      <c r="D8" s="11" t="s">
        <v>8</v>
      </c>
      <c r="E8" s="12" t="s">
        <v>9</v>
      </c>
      <c r="F8" s="11" t="s">
        <v>10</v>
      </c>
      <c r="G8" s="13" t="s"/>
      <c r="H8" s="13" t="s"/>
      <c r="I8" s="13" t="s"/>
      <c r="J8" s="13" t="s"/>
      <c r="K8" s="14" t="s"/>
      <c r="L8" s="15" t="s">
        <v>11</v>
      </c>
      <c r="M8" s="16" t="s">
        <v>12</v>
      </c>
      <c r="N8" s="17" t="s"/>
      <c r="O8" s="18" t="s"/>
      <c r="P8" s="16" t="s">
        <v>13</v>
      </c>
      <c r="Q8" s="17" t="s"/>
      <c r="R8" s="18" t="s"/>
      <c r="S8" s="19" t="s">
        <v>14</v>
      </c>
      <c r="T8" s="17" t="s"/>
      <c r="U8" s="20" t="s"/>
      <c r="V8" s="19" t="s">
        <v>15</v>
      </c>
      <c r="W8" s="17" t="s"/>
      <c r="X8" s="20" t="s"/>
      <c r="Y8" s="21" t="s">
        <v>16</v>
      </c>
    </row>
    <row customFormat="true" customHeight="true" ht="35.25" outlineLevel="0" r="9" s="10">
      <c r="A9" s="22" t="s"/>
      <c r="B9" s="22" t="s"/>
      <c r="C9" s="22" t="s"/>
      <c r="D9" s="22" t="s"/>
      <c r="E9" s="23" t="s"/>
      <c r="F9" s="24" t="n">
        <v>0</v>
      </c>
      <c r="G9" s="24" t="n">
        <v>1</v>
      </c>
      <c r="H9" s="24" t="n">
        <v>2</v>
      </c>
      <c r="I9" s="24" t="n">
        <v>3</v>
      </c>
      <c r="J9" s="24" t="n">
        <v>4</v>
      </c>
      <c r="K9" s="24" t="n">
        <v>5</v>
      </c>
      <c r="L9" s="25" t="s"/>
      <c r="M9" s="26" t="s">
        <v>17</v>
      </c>
      <c r="N9" s="27" t="s">
        <v>18</v>
      </c>
      <c r="O9" s="27" t="s">
        <v>19</v>
      </c>
      <c r="P9" s="26" t="s">
        <v>17</v>
      </c>
      <c r="Q9" s="27" t="s">
        <v>18</v>
      </c>
      <c r="R9" s="27" t="s">
        <v>19</v>
      </c>
      <c r="S9" s="26" t="s">
        <v>17</v>
      </c>
      <c r="T9" s="27" t="s">
        <v>18</v>
      </c>
      <c r="U9" s="28" t="s">
        <v>19</v>
      </c>
      <c r="V9" s="26" t="s">
        <v>17</v>
      </c>
      <c r="W9" s="27" t="s">
        <v>18</v>
      </c>
      <c r="X9" s="28" t="s">
        <v>19</v>
      </c>
      <c r="Y9" s="29" t="s"/>
    </row>
    <row ht="15.75" outlineLevel="0" r="10">
      <c r="A10" s="30" t="n">
        <v>1</v>
      </c>
      <c r="B10" s="31" t="n">
        <v>2</v>
      </c>
      <c r="C10" s="31" t="n">
        <v>3</v>
      </c>
      <c r="D10" s="31" t="n">
        <v>4</v>
      </c>
      <c r="E10" s="31" t="n">
        <v>5</v>
      </c>
      <c r="F10" s="31" t="n">
        <v>6</v>
      </c>
      <c r="G10" s="31" t="n">
        <v>7</v>
      </c>
      <c r="H10" s="31" t="n">
        <v>8</v>
      </c>
      <c r="I10" s="31" t="n">
        <v>9</v>
      </c>
      <c r="J10" s="31" t="n">
        <v>10</v>
      </c>
      <c r="K10" s="31" t="n">
        <v>11</v>
      </c>
      <c r="L10" s="32" t="n">
        <v>12</v>
      </c>
      <c r="M10" s="33" t="n">
        <v>13</v>
      </c>
      <c r="N10" s="34" t="n">
        <v>14</v>
      </c>
      <c r="O10" s="34" t="n">
        <v>15</v>
      </c>
      <c r="P10" s="33" t="n">
        <v>13</v>
      </c>
      <c r="Q10" s="34" t="n">
        <v>14</v>
      </c>
      <c r="R10" s="34" t="n">
        <v>15</v>
      </c>
      <c r="S10" s="33" t="n">
        <v>13</v>
      </c>
      <c r="T10" s="34" t="n">
        <v>14</v>
      </c>
      <c r="U10" s="35" t="n">
        <v>15</v>
      </c>
      <c r="V10" s="34" t="n">
        <v>13</v>
      </c>
      <c r="W10" s="34" t="n">
        <v>14</v>
      </c>
      <c r="X10" s="35" t="n">
        <v>15</v>
      </c>
      <c r="Y10" s="29" t="s"/>
    </row>
    <row customHeight="true" ht="15.75" outlineLevel="0" r="11">
      <c r="A11" s="36" t="s">
        <v>20</v>
      </c>
      <c r="B11" s="37" t="s"/>
      <c r="C11" s="37" t="s"/>
      <c r="D11" s="37" t="s"/>
      <c r="E11" s="37" t="s"/>
      <c r="F11" s="37" t="s"/>
      <c r="G11" s="37" t="s"/>
      <c r="H11" s="37" t="s"/>
      <c r="I11" s="37" t="s"/>
      <c r="J11" s="37" t="s"/>
      <c r="K11" s="37" t="s"/>
      <c r="L11" s="37" t="s"/>
      <c r="M11" s="37" t="s"/>
      <c r="N11" s="37" t="s"/>
      <c r="O11" s="37" t="s"/>
      <c r="P11" s="37" t="s"/>
      <c r="Q11" s="37" t="s"/>
      <c r="R11" s="37" t="s"/>
      <c r="S11" s="37" t="s"/>
      <c r="T11" s="37" t="s"/>
      <c r="U11" s="37" t="s"/>
      <c r="V11" s="37" t="s"/>
      <c r="W11" s="37" t="s"/>
      <c r="X11" s="38" t="s"/>
      <c r="Y11" s="39" t="s"/>
    </row>
    <row customHeight="true" hidden="false" ht="60.2142944335938" outlineLevel="0" r="12">
      <c r="A12" s="40" t="s">
        <v>21</v>
      </c>
      <c r="B12" s="41" t="s">
        <v>22</v>
      </c>
      <c r="C12" s="42" t="s">
        <v>23</v>
      </c>
      <c r="D12" s="40" t="s">
        <v>24</v>
      </c>
      <c r="E12" s="40" t="s">
        <v>25</v>
      </c>
      <c r="F12" s="40" t="s">
        <v>26</v>
      </c>
      <c r="G12" s="40" t="n">
        <v>4</v>
      </c>
      <c r="H12" s="40" t="n">
        <v>3</v>
      </c>
      <c r="I12" s="40" t="n">
        <v>2</v>
      </c>
      <c r="J12" s="40" t="n">
        <v>1</v>
      </c>
      <c r="K12" s="40" t="n">
        <v>0</v>
      </c>
      <c r="L12" s="43" t="s">
        <v>27</v>
      </c>
      <c r="M12" s="44" t="n">
        <v>0</v>
      </c>
      <c r="N12" s="45" t="n">
        <v>0</v>
      </c>
      <c r="O12" s="45" t="n">
        <v>5</v>
      </c>
      <c r="P12" s="44" t="n">
        <v>0</v>
      </c>
      <c r="Q12" s="45" t="n">
        <v>0</v>
      </c>
      <c r="R12" s="45" t="n">
        <v>5</v>
      </c>
      <c r="S12" s="44" t="n">
        <v>0</v>
      </c>
      <c r="T12" s="45" t="n">
        <v>0</v>
      </c>
      <c r="U12" s="46" t="n">
        <v>5</v>
      </c>
      <c r="V12" s="47" t="n">
        <v>0</v>
      </c>
      <c r="W12" s="48" t="n">
        <v>0</v>
      </c>
      <c r="X12" s="49" t="n">
        <v>5</v>
      </c>
      <c r="Y12" s="50" t="n">
        <f aca="false" ca="false" dt2D="false" dtr="false" t="normal">(O12+R12+U12+X12)/4</f>
        <v>5</v>
      </c>
    </row>
    <row customHeight="true" hidden="false" ht="15" outlineLevel="0" r="13">
      <c r="A13" s="51" t="s"/>
      <c r="B13" s="52" t="s">
        <v>28</v>
      </c>
      <c r="C13" s="53" t="s"/>
      <c r="D13" s="51" t="s"/>
      <c r="E13" s="51" t="s"/>
      <c r="F13" s="51" t="s"/>
      <c r="G13" s="51" t="s"/>
      <c r="H13" s="51" t="s"/>
      <c r="I13" s="51" t="s"/>
      <c r="J13" s="51" t="s"/>
      <c r="K13" s="51" t="s"/>
      <c r="L13" s="54" t="s"/>
      <c r="M13" s="55" t="s"/>
      <c r="N13" s="56" t="s"/>
      <c r="O13" s="56" t="s"/>
      <c r="P13" s="55" t="s"/>
      <c r="Q13" s="56" t="s"/>
      <c r="R13" s="56" t="s"/>
      <c r="S13" s="55" t="s"/>
      <c r="T13" s="56" t="s"/>
      <c r="U13" s="57" t="s"/>
      <c r="V13" s="55" t="s"/>
      <c r="W13" s="56" t="s"/>
      <c r="X13" s="57" t="s"/>
      <c r="Y13" s="58" t="s"/>
    </row>
    <row customHeight="true" hidden="false" ht="18" outlineLevel="0" r="14">
      <c r="A14" s="59" t="s"/>
      <c r="B14" s="60" t="s">
        <v>29</v>
      </c>
      <c r="C14" s="61" t="s"/>
      <c r="D14" s="59" t="s"/>
      <c r="E14" s="59" t="s"/>
      <c r="F14" s="59" t="s"/>
      <c r="G14" s="59" t="s"/>
      <c r="H14" s="59" t="s"/>
      <c r="I14" s="59" t="s"/>
      <c r="J14" s="59" t="s"/>
      <c r="K14" s="59" t="s"/>
      <c r="L14" s="62" t="s"/>
      <c r="M14" s="63" t="s"/>
      <c r="N14" s="64" t="s"/>
      <c r="O14" s="64" t="s"/>
      <c r="P14" s="63" t="s"/>
      <c r="Q14" s="64" t="s"/>
      <c r="R14" s="64" t="s"/>
      <c r="S14" s="63" t="s"/>
      <c r="T14" s="64" t="s"/>
      <c r="U14" s="65" t="s"/>
      <c r="V14" s="63" t="s"/>
      <c r="W14" s="64" t="s"/>
      <c r="X14" s="65" t="s"/>
      <c r="Y14" s="66" t="s"/>
    </row>
    <row customHeight="true" ht="18.75" outlineLevel="0" r="15">
      <c r="A15" s="67" t="s">
        <v>30</v>
      </c>
      <c r="B15" s="68" t="s">
        <v>31</v>
      </c>
      <c r="C15" s="69" t="s">
        <v>32</v>
      </c>
      <c r="D15" s="67" t="s">
        <v>33</v>
      </c>
      <c r="E15" s="67" t="s">
        <v>34</v>
      </c>
      <c r="F15" s="67" t="s">
        <v>35</v>
      </c>
      <c r="G15" s="67" t="s">
        <v>36</v>
      </c>
      <c r="H15" s="67" t="s">
        <v>37</v>
      </c>
      <c r="I15" s="67" t="s">
        <v>38</v>
      </c>
      <c r="J15" s="70" t="s">
        <v>39</v>
      </c>
      <c r="K15" s="67" t="s">
        <v>40</v>
      </c>
      <c r="L15" s="71" t="s">
        <v>41</v>
      </c>
      <c r="M15" s="72" t="n">
        <v>0</v>
      </c>
      <c r="N15" s="73" t="n">
        <f aca="false" ca="false" dt2D="false" dtr="false" t="normal">M15/M16*100</f>
        <v>0</v>
      </c>
      <c r="O15" s="74" t="n">
        <v>5</v>
      </c>
      <c r="P15" s="72" t="n">
        <v>0</v>
      </c>
      <c r="Q15" s="73" t="n">
        <f aca="false" ca="false" dt2D="false" dtr="false" t="normal">P15/P16*100</f>
        <v>0</v>
      </c>
      <c r="R15" s="74" t="n">
        <v>5</v>
      </c>
      <c r="S15" s="72" t="n">
        <v>0</v>
      </c>
      <c r="T15" s="73" t="n">
        <f aca="false" ca="false" dt2D="false" dtr="false" t="normal">S15/S16*100</f>
        <v>0</v>
      </c>
      <c r="U15" s="75" t="n">
        <v>5</v>
      </c>
      <c r="V15" s="76" t="n">
        <v>0</v>
      </c>
      <c r="W15" s="77" t="n">
        <v>0</v>
      </c>
      <c r="X15" s="78" t="n">
        <v>5</v>
      </c>
      <c r="Y15" s="50" t="n">
        <f aca="false" ca="false" dt2D="false" dtr="false" t="normal">(O15+R15+U15+X15)/4</f>
        <v>5</v>
      </c>
    </row>
    <row customHeight="true" hidden="false" ht="95.25" outlineLevel="0" r="16">
      <c r="A16" s="51" t="s"/>
      <c r="B16" s="79" t="s">
        <v>28</v>
      </c>
      <c r="C16" s="69" t="s">
        <v>42</v>
      </c>
      <c r="D16" s="51" t="s"/>
      <c r="E16" s="51" t="s"/>
      <c r="F16" s="51" t="s"/>
      <c r="G16" s="51" t="s"/>
      <c r="H16" s="51" t="s"/>
      <c r="I16" s="51" t="s"/>
      <c r="J16" s="80" t="s"/>
      <c r="K16" s="51" t="s"/>
      <c r="L16" s="54" t="s"/>
      <c r="M16" s="81" t="n">
        <v>20</v>
      </c>
      <c r="N16" s="82" t="n"/>
      <c r="O16" s="83" t="n"/>
      <c r="P16" s="81" t="n">
        <v>12</v>
      </c>
      <c r="Q16" s="82" t="n"/>
      <c r="R16" s="83" t="n"/>
      <c r="S16" s="81" t="n">
        <v>24</v>
      </c>
      <c r="T16" s="82" t="n"/>
      <c r="U16" s="84" t="n"/>
      <c r="V16" s="81" t="n">
        <v>13</v>
      </c>
      <c r="W16" s="82" t="n"/>
      <c r="X16" s="83" t="n"/>
      <c r="Y16" s="58" t="s"/>
    </row>
    <row customHeight="true" hidden="false" ht="40.5" outlineLevel="0" r="17">
      <c r="A17" s="51" t="s"/>
      <c r="B17" s="41" t="s">
        <v>29</v>
      </c>
      <c r="C17" s="69" t="s">
        <v>43</v>
      </c>
      <c r="D17" s="51" t="s"/>
      <c r="E17" s="51" t="s"/>
      <c r="F17" s="51" t="s"/>
      <c r="G17" s="51" t="s"/>
      <c r="H17" s="51" t="s"/>
      <c r="I17" s="51" t="s"/>
      <c r="J17" s="80" t="s"/>
      <c r="K17" s="51" t="s"/>
      <c r="L17" s="54" t="s"/>
      <c r="M17" s="85" t="s"/>
      <c r="N17" s="86" t="s"/>
      <c r="O17" s="87" t="s"/>
      <c r="P17" s="85" t="s"/>
      <c r="Q17" s="86" t="s"/>
      <c r="R17" s="87" t="s"/>
      <c r="S17" s="85" t="s"/>
      <c r="T17" s="86" t="s"/>
      <c r="U17" s="88" t="s"/>
      <c r="V17" s="85" t="s"/>
      <c r="W17" s="86" t="s"/>
      <c r="X17" s="87" t="s"/>
      <c r="Y17" s="58" t="s"/>
    </row>
    <row customHeight="true" ht="29.25" outlineLevel="0" r="18">
      <c r="A18" s="51" t="s"/>
      <c r="B18" s="89" t="n"/>
      <c r="C18" s="69" t="s">
        <v>44</v>
      </c>
      <c r="D18" s="51" t="s"/>
      <c r="E18" s="51" t="s"/>
      <c r="F18" s="51" t="s"/>
      <c r="G18" s="51" t="s"/>
      <c r="H18" s="51" t="s"/>
      <c r="I18" s="51" t="s"/>
      <c r="J18" s="80" t="s"/>
      <c r="K18" s="51" t="s"/>
      <c r="L18" s="54" t="s"/>
      <c r="M18" s="85" t="s"/>
      <c r="N18" s="86" t="s"/>
      <c r="O18" s="87" t="s"/>
      <c r="P18" s="85" t="s"/>
      <c r="Q18" s="86" t="s"/>
      <c r="R18" s="87" t="s"/>
      <c r="S18" s="85" t="s"/>
      <c r="T18" s="86" t="s"/>
      <c r="U18" s="88" t="s"/>
      <c r="V18" s="85" t="s"/>
      <c r="W18" s="86" t="s"/>
      <c r="X18" s="87" t="s"/>
      <c r="Y18" s="58" t="s"/>
    </row>
    <row customHeight="true" hidden="false" ht="62.6785888671875" outlineLevel="0" r="19">
      <c r="A19" s="59" t="s"/>
      <c r="B19" s="90" t="n"/>
      <c r="C19" s="91" t="s">
        <v>45</v>
      </c>
      <c r="D19" s="59" t="s"/>
      <c r="E19" s="59" t="s"/>
      <c r="F19" s="59" t="s"/>
      <c r="G19" s="59" t="s"/>
      <c r="H19" s="59" t="s"/>
      <c r="I19" s="59" t="s"/>
      <c r="J19" s="92" t="s"/>
      <c r="K19" s="59" t="s"/>
      <c r="L19" s="62" t="s"/>
      <c r="M19" s="93" t="s"/>
      <c r="N19" s="94" t="s"/>
      <c r="O19" s="95" t="s"/>
      <c r="P19" s="93" t="s"/>
      <c r="Q19" s="94" t="s"/>
      <c r="R19" s="95" t="s"/>
      <c r="S19" s="93" t="s"/>
      <c r="T19" s="94" t="s"/>
      <c r="U19" s="96" t="s"/>
      <c r="V19" s="93" t="s"/>
      <c r="W19" s="94" t="s"/>
      <c r="X19" s="95" t="s"/>
      <c r="Y19" s="66" t="s"/>
    </row>
    <row customHeight="true" hidden="false" ht="58.7142944335938" outlineLevel="0" r="20">
      <c r="A20" s="67" t="s">
        <v>46</v>
      </c>
      <c r="B20" s="68" t="s">
        <v>47</v>
      </c>
      <c r="C20" s="97" t="s">
        <v>48</v>
      </c>
      <c r="D20" s="67" t="s">
        <v>49</v>
      </c>
      <c r="E20" s="67" t="s">
        <v>50</v>
      </c>
      <c r="F20" s="67" t="s">
        <v>51</v>
      </c>
      <c r="G20" s="70" t="s">
        <v>52</v>
      </c>
      <c r="H20" s="67" t="s">
        <v>53</v>
      </c>
      <c r="I20" s="67" t="s">
        <v>54</v>
      </c>
      <c r="J20" s="67" t="s">
        <v>55</v>
      </c>
      <c r="K20" s="67" t="s">
        <v>56</v>
      </c>
      <c r="L20" s="71" t="n"/>
      <c r="M20" s="98" t="n">
        <v>3863898.8</v>
      </c>
      <c r="N20" s="99" t="n">
        <f aca="false" ca="false" dt2D="false" dtr="false" t="normal">100*M20/M21</f>
        <v>99.7091893972499</v>
      </c>
      <c r="O20" s="74" t="n">
        <v>5</v>
      </c>
      <c r="P20" s="98" t="n">
        <v>1853021.4</v>
      </c>
      <c r="Q20" s="99" t="n">
        <f aca="false" ca="false" dt2D="false" dtr="false" t="normal">100*P20/P21</f>
        <v>100</v>
      </c>
      <c r="R20" s="74" t="n">
        <v>5</v>
      </c>
      <c r="S20" s="100" t="n">
        <v>1853021.4</v>
      </c>
      <c r="T20" s="99" t="n">
        <f aca="false" ca="false" dt2D="false" dtr="false" t="normal">100*S20/S21</f>
        <v>80.83289991026474</v>
      </c>
      <c r="U20" s="101" t="n">
        <v>5</v>
      </c>
      <c r="V20" s="102" t="n">
        <v>455939.8</v>
      </c>
      <c r="W20" s="103" t="n">
        <f aca="false" ca="false" dt2D="false" dtr="false" t="normal">100*V20/V21</f>
        <v>97.46949881449896</v>
      </c>
      <c r="X20" s="104" t="n">
        <v>5</v>
      </c>
      <c r="Y20" s="50" t="n">
        <f aca="false" ca="false" dt2D="false" dtr="false" t="normal">(O20+R20+U20+X20)/4</f>
        <v>5</v>
      </c>
    </row>
    <row customHeight="true" ht="18" outlineLevel="0" r="21">
      <c r="A21" s="51" t="s"/>
      <c r="B21" s="41" t="s">
        <v>28</v>
      </c>
      <c r="C21" s="105" t="s"/>
      <c r="D21" s="51" t="s"/>
      <c r="E21" s="51" t="s"/>
      <c r="F21" s="51" t="s"/>
      <c r="G21" s="80" t="s"/>
      <c r="H21" s="51" t="s"/>
      <c r="I21" s="51" t="s"/>
      <c r="J21" s="51" t="s"/>
      <c r="K21" s="51" t="s"/>
      <c r="L21" s="54" t="s"/>
      <c r="M21" s="106" t="n">
        <v>3875168.2</v>
      </c>
      <c r="N21" s="107" t="n"/>
      <c r="O21" s="108" t="n"/>
      <c r="P21" s="106" t="n">
        <v>1853021.4</v>
      </c>
      <c r="Q21" s="107" t="n"/>
      <c r="R21" s="108" t="n"/>
      <c r="S21" s="109" t="n">
        <v>2292409.9</v>
      </c>
      <c r="T21" s="107" t="n"/>
      <c r="U21" s="108" t="n"/>
      <c r="V21" s="106" t="n">
        <v>467776.9</v>
      </c>
      <c r="W21" s="110" t="n"/>
      <c r="X21" s="111" t="n"/>
      <c r="Y21" s="58" t="s"/>
    </row>
    <row customHeight="true" ht="87" outlineLevel="0" r="22">
      <c r="A22" s="59" t="s"/>
      <c r="B22" s="60" t="s">
        <v>29</v>
      </c>
      <c r="C22" s="112" t="s">
        <v>57</v>
      </c>
      <c r="D22" s="59" t="s"/>
      <c r="E22" s="59" t="s"/>
      <c r="F22" s="59" t="s"/>
      <c r="G22" s="92" t="s"/>
      <c r="H22" s="59" t="s"/>
      <c r="I22" s="59" t="s"/>
      <c r="J22" s="59" t="s"/>
      <c r="K22" s="59" t="s"/>
      <c r="L22" s="62" t="s"/>
      <c r="M22" s="113" t="s"/>
      <c r="N22" s="114" t="s"/>
      <c r="O22" s="65" t="s"/>
      <c r="P22" s="113" t="s"/>
      <c r="Q22" s="114" t="s"/>
      <c r="R22" s="65" t="s"/>
      <c r="S22" s="115" t="s"/>
      <c r="T22" s="114" t="s"/>
      <c r="U22" s="65" t="s"/>
      <c r="V22" s="113" t="s"/>
      <c r="W22" s="116" t="s"/>
      <c r="X22" s="117" t="s"/>
      <c r="Y22" s="66" t="s"/>
    </row>
    <row customHeight="true" hidden="false" ht="59.3571166992188" outlineLevel="0" r="23">
      <c r="A23" s="67" t="s">
        <v>58</v>
      </c>
      <c r="B23" s="68" t="s">
        <v>59</v>
      </c>
      <c r="C23" s="69" t="s">
        <v>60</v>
      </c>
      <c r="D23" s="67" t="s">
        <v>33</v>
      </c>
      <c r="E23" s="67" t="s">
        <v>61</v>
      </c>
      <c r="F23" s="67" t="s">
        <v>62</v>
      </c>
      <c r="G23" s="67" t="s">
        <v>55</v>
      </c>
      <c r="H23" s="67" t="s">
        <v>54</v>
      </c>
      <c r="I23" s="67" t="s">
        <v>53</v>
      </c>
      <c r="J23" s="70" t="s">
        <v>52</v>
      </c>
      <c r="K23" s="67" t="s">
        <v>51</v>
      </c>
      <c r="L23" s="71" t="n"/>
      <c r="M23" s="98" t="n">
        <v>10419.3</v>
      </c>
      <c r="N23" s="99" t="n">
        <f aca="false" ca="false" dt2D="false" dtr="false" t="normal">100*(M23/M24)</f>
        <v>0.3443364367885872</v>
      </c>
      <c r="O23" s="74" t="n">
        <v>5</v>
      </c>
      <c r="P23" s="98" t="n">
        <v>8996.2</v>
      </c>
      <c r="Q23" s="99" t="n">
        <f aca="false" ca="false" dt2D="false" dtr="false" t="normal">100*(P23/P24)</f>
        <v>1.5337861050183663</v>
      </c>
      <c r="R23" s="74" t="n">
        <v>5</v>
      </c>
      <c r="S23" s="98" t="n">
        <v>85611.7</v>
      </c>
      <c r="T23" s="99" t="n">
        <f aca="false" ca="false" dt2D="false" dtr="false" t="normal">100*(S23/S24)</f>
        <v>7.784237690855972</v>
      </c>
      <c r="U23" s="75" t="n">
        <v>5</v>
      </c>
      <c r="V23" s="98" t="n">
        <v>11624.7</v>
      </c>
      <c r="W23" s="99" t="n">
        <f aca="false" ca="false" dt2D="false" dtr="false" t="normal">100*(V23/V24)</f>
        <v>6.635053507023065</v>
      </c>
      <c r="X23" s="101" t="n">
        <v>5</v>
      </c>
      <c r="Y23" s="50" t="n">
        <f aca="false" ca="false" dt2D="false" dtr="false" t="normal">(O23+R23+U23+X23)/4</f>
        <v>5</v>
      </c>
    </row>
    <row customHeight="true" hidden="false" ht="21.4285888671875" outlineLevel="0" r="24">
      <c r="A24" s="51" t="s"/>
      <c r="B24" s="79" t="s">
        <v>28</v>
      </c>
      <c r="C24" s="118" t="s">
        <v>63</v>
      </c>
      <c r="D24" s="51" t="s"/>
      <c r="E24" s="51" t="s"/>
      <c r="F24" s="51" t="s"/>
      <c r="G24" s="51" t="s"/>
      <c r="H24" s="51" t="s"/>
      <c r="I24" s="51" t="s"/>
      <c r="J24" s="80" t="s"/>
      <c r="K24" s="51" t="s"/>
      <c r="L24" s="54" t="s"/>
      <c r="M24" s="106" t="n">
        <v>3025906.9</v>
      </c>
      <c r="N24" s="107" t="n"/>
      <c r="O24" s="108" t="n"/>
      <c r="P24" s="106" t="n">
        <v>586535.5</v>
      </c>
      <c r="Q24" s="107" t="n"/>
      <c r="R24" s="119" t="n"/>
      <c r="S24" s="106" t="n">
        <v>1099808.4</v>
      </c>
      <c r="T24" s="107" t="n"/>
      <c r="U24" s="120" t="n"/>
      <c r="V24" s="106" t="n">
        <v>175201.3</v>
      </c>
      <c r="W24" s="110" t="n"/>
      <c r="X24" s="111" t="n"/>
      <c r="Y24" s="58" t="s"/>
    </row>
    <row customHeight="true" hidden="false" ht="30" outlineLevel="0" r="25">
      <c r="A25" s="59" t="s"/>
      <c r="B25" s="60" t="s">
        <v>29</v>
      </c>
      <c r="C25" s="112" t="s">
        <v>64</v>
      </c>
      <c r="D25" s="59" t="s"/>
      <c r="E25" s="59" t="s"/>
      <c r="F25" s="59" t="s"/>
      <c r="G25" s="59" t="s"/>
      <c r="H25" s="59" t="s"/>
      <c r="I25" s="59" t="s"/>
      <c r="J25" s="92" t="s"/>
      <c r="K25" s="59" t="s"/>
      <c r="L25" s="62" t="s"/>
      <c r="M25" s="113" t="s"/>
      <c r="N25" s="114" t="s"/>
      <c r="O25" s="65" t="s"/>
      <c r="P25" s="113" t="s"/>
      <c r="Q25" s="114" t="s"/>
      <c r="R25" s="64" t="s"/>
      <c r="S25" s="113" t="s"/>
      <c r="T25" s="114" t="s"/>
      <c r="U25" s="121" t="s"/>
      <c r="V25" s="113" t="s"/>
      <c r="W25" s="116" t="s"/>
      <c r="X25" s="117" t="s"/>
      <c r="Y25" s="66" t="s"/>
    </row>
    <row customHeight="true" hidden="false" ht="62.25" outlineLevel="0" r="26">
      <c r="A26" s="67" t="s">
        <v>65</v>
      </c>
      <c r="B26" s="68" t="s">
        <v>66</v>
      </c>
      <c r="C26" s="69" t="s">
        <v>67</v>
      </c>
      <c r="D26" s="67" t="s">
        <v>68</v>
      </c>
      <c r="E26" s="67" t="s">
        <v>69</v>
      </c>
      <c r="F26" s="67" t="s">
        <v>70</v>
      </c>
      <c r="G26" s="67" t="s">
        <v>71</v>
      </c>
      <c r="H26" s="67" t="s">
        <v>72</v>
      </c>
      <c r="I26" s="67" t="s">
        <v>73</v>
      </c>
      <c r="J26" s="67" t="s">
        <v>74</v>
      </c>
      <c r="K26" s="67" t="s">
        <v>75</v>
      </c>
      <c r="L26" s="71" t="s">
        <v>76</v>
      </c>
      <c r="M26" s="72" t="n">
        <v>5</v>
      </c>
      <c r="N26" s="74" t="n">
        <v>5</v>
      </c>
      <c r="O26" s="74" t="n">
        <v>5</v>
      </c>
      <c r="P26" s="72" t="n">
        <v>5</v>
      </c>
      <c r="Q26" s="74" t="n">
        <v>5</v>
      </c>
      <c r="R26" s="74" t="n">
        <v>5</v>
      </c>
      <c r="S26" s="72" t="n">
        <v>2</v>
      </c>
      <c r="T26" s="74" t="n">
        <v>2</v>
      </c>
      <c r="U26" s="101" t="n">
        <v>2</v>
      </c>
      <c r="V26" s="122" t="n">
        <v>4</v>
      </c>
      <c r="W26" s="75" t="n">
        <v>4</v>
      </c>
      <c r="X26" s="123" t="n">
        <v>4</v>
      </c>
      <c r="Y26" s="50" t="n">
        <f aca="false" ca="false" dt2D="false" dtr="false" t="normal">(O26+R26+U26+X26)/4</f>
        <v>4</v>
      </c>
    </row>
    <row customHeight="true" hidden="false" ht="28.8214111328125" outlineLevel="0" r="27">
      <c r="A27" s="51" t="s"/>
      <c r="B27" s="79" t="s">
        <v>28</v>
      </c>
      <c r="C27" s="69" t="s">
        <v>77</v>
      </c>
      <c r="D27" s="51" t="s"/>
      <c r="E27" s="51" t="s"/>
      <c r="F27" s="51" t="s"/>
      <c r="G27" s="51" t="s"/>
      <c r="H27" s="51" t="s"/>
      <c r="I27" s="51" t="s"/>
      <c r="J27" s="51" t="s"/>
      <c r="K27" s="51" t="s"/>
      <c r="L27" s="54" t="s"/>
      <c r="M27" s="124" t="n"/>
      <c r="N27" s="119" t="n"/>
      <c r="O27" s="108" t="n"/>
      <c r="P27" s="124" t="n"/>
      <c r="Q27" s="119" t="n"/>
      <c r="R27" s="108" t="n"/>
      <c r="S27" s="125" t="n"/>
      <c r="T27" s="126" t="n"/>
      <c r="U27" s="127" t="n"/>
      <c r="V27" s="125" t="n"/>
      <c r="W27" s="110" t="n"/>
      <c r="X27" s="111" t="n"/>
      <c r="Y27" s="58" t="s"/>
    </row>
    <row customHeight="true" hidden="false" ht="29.0357666015625" outlineLevel="0" r="28">
      <c r="A28" s="51" t="s"/>
      <c r="B28" s="41" t="s">
        <v>29</v>
      </c>
      <c r="C28" s="69" t="s">
        <v>78</v>
      </c>
      <c r="D28" s="51" t="s"/>
      <c r="E28" s="51" t="s"/>
      <c r="F28" s="51" t="s"/>
      <c r="G28" s="51" t="s"/>
      <c r="H28" s="51" t="s"/>
      <c r="I28" s="51" t="s"/>
      <c r="J28" s="51" t="s"/>
      <c r="K28" s="51" t="s"/>
      <c r="L28" s="54" t="s"/>
      <c r="M28" s="55" t="s"/>
      <c r="N28" s="56" t="s"/>
      <c r="O28" s="57" t="s"/>
      <c r="P28" s="55" t="s"/>
      <c r="Q28" s="56" t="s"/>
      <c r="R28" s="57" t="s"/>
      <c r="S28" s="128" t="s"/>
      <c r="T28" s="129" t="s"/>
      <c r="U28" s="130" t="s"/>
      <c r="V28" s="128" t="s"/>
      <c r="W28" s="131" t="s"/>
      <c r="X28" s="132" t="s"/>
      <c r="Y28" s="58" t="s"/>
    </row>
    <row customHeight="true" hidden="false" ht="42.7498779296875" outlineLevel="0" r="29">
      <c r="A29" s="51" t="s"/>
      <c r="B29" s="89" t="n"/>
      <c r="C29" s="69" t="s">
        <v>79</v>
      </c>
      <c r="D29" s="51" t="s"/>
      <c r="E29" s="51" t="s"/>
      <c r="F29" s="51" t="s"/>
      <c r="G29" s="51" t="s"/>
      <c r="H29" s="51" t="s"/>
      <c r="I29" s="51" t="s"/>
      <c r="J29" s="51" t="s"/>
      <c r="K29" s="51" t="s"/>
      <c r="L29" s="54" t="s"/>
      <c r="M29" s="55" t="s"/>
      <c r="N29" s="56" t="s"/>
      <c r="O29" s="57" t="s"/>
      <c r="P29" s="55" t="s"/>
      <c r="Q29" s="56" t="s"/>
      <c r="R29" s="57" t="s"/>
      <c r="S29" s="128" t="s"/>
      <c r="T29" s="129" t="s"/>
      <c r="U29" s="130" t="s"/>
      <c r="V29" s="128" t="s"/>
      <c r="W29" s="131" t="s"/>
      <c r="X29" s="132" t="s"/>
      <c r="Y29" s="58" t="s"/>
    </row>
    <row customHeight="true" hidden="false" ht="63.107177734375" outlineLevel="0" r="30">
      <c r="A30" s="51" t="s"/>
      <c r="B30" s="89" t="n"/>
      <c r="C30" s="69" t="s">
        <v>80</v>
      </c>
      <c r="D30" s="51" t="s"/>
      <c r="E30" s="51" t="s"/>
      <c r="F30" s="51" t="s"/>
      <c r="G30" s="51" t="s"/>
      <c r="H30" s="51" t="s"/>
      <c r="I30" s="51" t="s"/>
      <c r="J30" s="51" t="s"/>
      <c r="K30" s="51" t="s"/>
      <c r="L30" s="54" t="s"/>
      <c r="M30" s="55" t="s"/>
      <c r="N30" s="56" t="s"/>
      <c r="O30" s="57" t="s"/>
      <c r="P30" s="55" t="s"/>
      <c r="Q30" s="56" t="s"/>
      <c r="R30" s="57" t="s"/>
      <c r="S30" s="128" t="s"/>
      <c r="T30" s="129" t="s"/>
      <c r="U30" s="130" t="s"/>
      <c r="V30" s="128" t="s"/>
      <c r="W30" s="131" t="s"/>
      <c r="X30" s="132" t="s"/>
      <c r="Y30" s="58" t="s"/>
    </row>
    <row customHeight="true" hidden="false" ht="57.8570556640625" outlineLevel="0" r="31">
      <c r="A31" s="59" t="s"/>
      <c r="B31" s="90" t="n"/>
      <c r="C31" s="91" t="s">
        <v>81</v>
      </c>
      <c r="D31" s="59" t="s"/>
      <c r="E31" s="59" t="s"/>
      <c r="F31" s="59" t="s"/>
      <c r="G31" s="59" t="s"/>
      <c r="H31" s="59" t="s"/>
      <c r="I31" s="59" t="s"/>
      <c r="J31" s="59" t="s"/>
      <c r="K31" s="59" t="s"/>
      <c r="L31" s="62" t="s"/>
      <c r="M31" s="63" t="s"/>
      <c r="N31" s="64" t="s"/>
      <c r="O31" s="65" t="s"/>
      <c r="P31" s="63" t="s"/>
      <c r="Q31" s="64" t="s"/>
      <c r="R31" s="65" t="s"/>
      <c r="S31" s="133" t="s"/>
      <c r="T31" s="134" t="s"/>
      <c r="U31" s="135" t="s"/>
      <c r="V31" s="133" t="s"/>
      <c r="W31" s="116" t="s"/>
      <c r="X31" s="117" t="s"/>
      <c r="Y31" s="66" t="s"/>
    </row>
    <row customHeight="true" ht="27" outlineLevel="0" r="32">
      <c r="A32" s="136" t="s">
        <v>82</v>
      </c>
      <c r="B32" s="68" t="s">
        <v>83</v>
      </c>
      <c r="C32" s="69" t="s">
        <v>84</v>
      </c>
      <c r="D32" s="67" t="s">
        <v>68</v>
      </c>
      <c r="E32" s="67" t="s">
        <v>85</v>
      </c>
      <c r="F32" s="67" t="s">
        <v>86</v>
      </c>
      <c r="G32" s="67" t="s">
        <v>87</v>
      </c>
      <c r="H32" s="67" t="s">
        <v>88</v>
      </c>
      <c r="I32" s="67" t="s">
        <v>89</v>
      </c>
      <c r="J32" s="67" t="s">
        <v>90</v>
      </c>
      <c r="K32" s="67" t="s">
        <v>91</v>
      </c>
      <c r="L32" s="71" t="s">
        <v>92</v>
      </c>
      <c r="M32" s="137" t="n">
        <v>0</v>
      </c>
      <c r="N32" s="138" t="n">
        <f aca="false" ca="false" dt2D="false" dtr="false" t="normal">M32/M33</f>
        <v>0</v>
      </c>
      <c r="O32" s="139" t="n">
        <v>5</v>
      </c>
      <c r="P32" s="137" t="n">
        <v>0</v>
      </c>
      <c r="Q32" s="138" t="n">
        <f aca="false" ca="false" dt2D="false" dtr="false" t="normal">P32/P33</f>
        <v>0</v>
      </c>
      <c r="R32" s="139" t="n">
        <v>5</v>
      </c>
      <c r="S32" s="137" t="n">
        <v>3</v>
      </c>
      <c r="T32" s="140" t="n">
        <f aca="false" ca="false" dt2D="false" dtr="false" t="normal">S32/S33</f>
        <v>0.6</v>
      </c>
      <c r="U32" s="141" t="n">
        <v>5</v>
      </c>
      <c r="V32" s="137" t="n">
        <v>5</v>
      </c>
      <c r="W32" s="138" t="n">
        <f aca="false" ca="false" dt2D="false" dtr="false" t="normal">V32/V33</f>
        <v>1.6666666666666667</v>
      </c>
      <c r="X32" s="142" t="n">
        <v>4</v>
      </c>
      <c r="Y32" s="143" t="n">
        <f aca="false" ca="false" dt2D="false" dtr="false" t="normal">(O32+R32+U32+X32)/4</f>
        <v>4.75</v>
      </c>
    </row>
    <row customHeight="true" hidden="false" ht="105.428588867188" outlineLevel="0" r="33">
      <c r="A33" s="144" t="s"/>
      <c r="B33" s="79" t="s">
        <v>28</v>
      </c>
      <c r="C33" s="118" t="s">
        <v>93</v>
      </c>
      <c r="D33" s="51" t="s"/>
      <c r="E33" s="51" t="s"/>
      <c r="F33" s="51" t="s"/>
      <c r="G33" s="51" t="s"/>
      <c r="H33" s="51" t="s"/>
      <c r="I33" s="51" t="s"/>
      <c r="J33" s="51" t="s"/>
      <c r="K33" s="51" t="s"/>
      <c r="L33" s="54" t="s"/>
      <c r="M33" s="145" t="n">
        <v>39</v>
      </c>
      <c r="N33" s="146" t="n"/>
      <c r="O33" s="147" t="n"/>
      <c r="P33" s="145" t="n">
        <v>15</v>
      </c>
      <c r="Q33" s="146" t="n"/>
      <c r="R33" s="147" t="n"/>
      <c r="S33" s="145" t="n">
        <v>5</v>
      </c>
      <c r="T33" s="146" t="n"/>
      <c r="U33" s="148" t="n"/>
      <c r="V33" s="145" t="n">
        <v>3</v>
      </c>
      <c r="W33" s="149" t="n"/>
      <c r="X33" s="150" t="n"/>
      <c r="Y33" s="151" t="s"/>
    </row>
    <row customHeight="true" ht="27" outlineLevel="0" r="34">
      <c r="A34" s="144" t="s"/>
      <c r="B34" s="41" t="s">
        <v>29</v>
      </c>
      <c r="C34" s="118" t="s">
        <v>94</v>
      </c>
      <c r="D34" s="51" t="s"/>
      <c r="E34" s="51" t="s"/>
      <c r="F34" s="51" t="s"/>
      <c r="G34" s="51" t="s"/>
      <c r="H34" s="51" t="s"/>
      <c r="I34" s="51" t="s"/>
      <c r="J34" s="51" t="s"/>
      <c r="K34" s="51" t="s"/>
      <c r="L34" s="54" t="s"/>
      <c r="M34" s="152" t="s"/>
      <c r="N34" s="153" t="s"/>
      <c r="O34" s="154" t="s"/>
      <c r="P34" s="152" t="s"/>
      <c r="Q34" s="153" t="s"/>
      <c r="R34" s="154" t="s"/>
      <c r="S34" s="152" t="s"/>
      <c r="T34" s="153" t="s"/>
      <c r="U34" s="155" t="s"/>
      <c r="V34" s="152" t="s"/>
      <c r="W34" s="156" t="s"/>
      <c r="X34" s="157" t="s"/>
      <c r="Y34" s="151" t="s"/>
    </row>
    <row customFormat="true" customHeight="true" ht="52.5" outlineLevel="0" r="35" s="158">
      <c r="A35" s="159" t="s"/>
      <c r="B35" s="160" t="n"/>
      <c r="C35" s="161" t="s">
        <v>95</v>
      </c>
      <c r="D35" s="59" t="s"/>
      <c r="E35" s="59" t="s"/>
      <c r="F35" s="59" t="s"/>
      <c r="G35" s="59" t="s"/>
      <c r="H35" s="59" t="s"/>
      <c r="I35" s="59" t="s"/>
      <c r="J35" s="59" t="s"/>
      <c r="K35" s="59" t="s"/>
      <c r="L35" s="62" t="s"/>
      <c r="M35" s="162" t="s"/>
      <c r="N35" s="163" t="s"/>
      <c r="O35" s="164" t="s"/>
      <c r="P35" s="162" t="s"/>
      <c r="Q35" s="163" t="s"/>
      <c r="R35" s="164" t="s"/>
      <c r="S35" s="162" t="s"/>
      <c r="T35" s="163" t="s"/>
      <c r="U35" s="165" t="s"/>
      <c r="V35" s="162" t="s"/>
      <c r="W35" s="166" t="s"/>
      <c r="X35" s="167" t="s"/>
      <c r="Y35" s="168" t="s"/>
    </row>
    <row customHeight="true" ht="27" outlineLevel="0" r="36">
      <c r="A36" s="67" t="s">
        <v>96</v>
      </c>
      <c r="B36" s="68" t="s">
        <v>97</v>
      </c>
      <c r="C36" s="69" t="s">
        <v>98</v>
      </c>
      <c r="D36" s="67" t="s">
        <v>33</v>
      </c>
      <c r="E36" s="67" t="s">
        <v>25</v>
      </c>
      <c r="F36" s="67" t="s">
        <v>99</v>
      </c>
      <c r="G36" s="67" t="s">
        <v>100</v>
      </c>
      <c r="H36" s="70" t="s">
        <v>101</v>
      </c>
      <c r="I36" s="70" t="s">
        <v>102</v>
      </c>
      <c r="J36" s="67" t="s">
        <v>40</v>
      </c>
      <c r="K36" s="67" t="n">
        <v>0</v>
      </c>
      <c r="L36" s="71" t="s">
        <v>103</v>
      </c>
      <c r="M36" s="98" t="n">
        <v>0</v>
      </c>
      <c r="N36" s="99" t="n">
        <f aca="false" ca="false" dt2D="false" dtr="false" t="normal">100*M36/M37</f>
        <v>0</v>
      </c>
      <c r="O36" s="74" t="n">
        <v>5</v>
      </c>
      <c r="P36" s="98" t="n">
        <v>0</v>
      </c>
      <c r="Q36" s="169" t="n">
        <f aca="false" ca="false" dt2D="false" dtr="false" t="normal">100*P36/P37</f>
        <v>0</v>
      </c>
      <c r="R36" s="74" t="n">
        <v>5</v>
      </c>
      <c r="S36" s="98" t="n">
        <v>8550.2</v>
      </c>
      <c r="T36" s="99" t="n">
        <f aca="false" ca="false" dt2D="false" dtr="false" t="normal">100*S36/S37</f>
        <v>0.7774263226212859</v>
      </c>
      <c r="U36" s="75" t="n">
        <v>4</v>
      </c>
      <c r="V36" s="170" t="n">
        <v>2068.7</v>
      </c>
      <c r="W36" s="99" t="n">
        <f aca="false" ca="false" dt2D="false" dtr="false" t="normal">100*V36/V37</f>
        <v>1.1807560788647116</v>
      </c>
      <c r="X36" s="101" t="n">
        <v>4</v>
      </c>
      <c r="Y36" s="50" t="n">
        <f aca="false" ca="false" dt2D="false" dtr="false" t="normal">(O36+R36+U36+X36)/4</f>
        <v>4.5</v>
      </c>
    </row>
    <row customHeight="true" hidden="false" ht="96.107177734375" outlineLevel="0" r="37">
      <c r="A37" s="51" t="s"/>
      <c r="B37" s="79" t="s">
        <v>28</v>
      </c>
      <c r="C37" s="69" t="s">
        <v>104</v>
      </c>
      <c r="D37" s="51" t="s"/>
      <c r="E37" s="51" t="s"/>
      <c r="F37" s="51" t="s"/>
      <c r="G37" s="51" t="s"/>
      <c r="H37" s="80" t="s"/>
      <c r="I37" s="80" t="s"/>
      <c r="J37" s="51" t="s"/>
      <c r="K37" s="51" t="s"/>
      <c r="L37" s="54" t="s"/>
      <c r="M37" s="106" t="n">
        <v>3025906.9</v>
      </c>
      <c r="N37" s="107" t="n"/>
      <c r="O37" s="171" t="n"/>
      <c r="P37" s="106" t="n">
        <v>586535.5</v>
      </c>
      <c r="Q37" s="107" t="n"/>
      <c r="R37" s="171" t="n"/>
      <c r="S37" s="106" t="n">
        <v>1099808.4</v>
      </c>
      <c r="T37" s="107" t="n"/>
      <c r="U37" s="172" t="n"/>
      <c r="V37" s="173" t="n">
        <v>175201.3</v>
      </c>
      <c r="W37" s="174" t="n"/>
      <c r="X37" s="175" t="n"/>
      <c r="Y37" s="58" t="s"/>
    </row>
    <row customHeight="true" hidden="false" ht="36.4285888671875" outlineLevel="0" r="38">
      <c r="A38" s="59" t="s"/>
      <c r="B38" s="60" t="s">
        <v>29</v>
      </c>
      <c r="C38" s="91" t="s">
        <v>105</v>
      </c>
      <c r="D38" s="59" t="s"/>
      <c r="E38" s="59" t="s"/>
      <c r="F38" s="59" t="s"/>
      <c r="G38" s="59" t="s"/>
      <c r="H38" s="92" t="s"/>
      <c r="I38" s="92" t="s"/>
      <c r="J38" s="59" t="s"/>
      <c r="K38" s="59" t="s"/>
      <c r="L38" s="62" t="s"/>
      <c r="M38" s="113" t="s"/>
      <c r="N38" s="114" t="s"/>
      <c r="O38" s="176" t="s"/>
      <c r="P38" s="113" t="s"/>
      <c r="Q38" s="114" t="s"/>
      <c r="R38" s="176" t="s"/>
      <c r="S38" s="113" t="s"/>
      <c r="T38" s="114" t="s"/>
      <c r="U38" s="177" t="s"/>
      <c r="V38" s="178" t="s"/>
      <c r="W38" s="179" t="s"/>
      <c r="X38" s="180" t="s"/>
      <c r="Y38" s="66" t="s"/>
    </row>
    <row customHeight="true" hidden="false" ht="61.0714111328125" outlineLevel="0" r="39">
      <c r="A39" s="67" t="s">
        <v>106</v>
      </c>
      <c r="B39" s="68" t="s">
        <v>107</v>
      </c>
      <c r="C39" s="181" t="s">
        <v>108</v>
      </c>
      <c r="D39" s="67" t="s">
        <v>68</v>
      </c>
      <c r="E39" s="67" t="s">
        <v>109</v>
      </c>
      <c r="F39" s="67" t="s">
        <v>110</v>
      </c>
      <c r="G39" s="67" t="n">
        <v>2</v>
      </c>
      <c r="H39" s="67" t="n"/>
      <c r="I39" s="67" t="n">
        <v>1</v>
      </c>
      <c r="J39" s="67" t="n"/>
      <c r="K39" s="67" t="n">
        <v>0</v>
      </c>
      <c r="L39" s="71" t="s">
        <v>111</v>
      </c>
      <c r="M39" s="72" t="n">
        <v>0</v>
      </c>
      <c r="N39" s="74" t="n">
        <v>0</v>
      </c>
      <c r="O39" s="74" t="n">
        <v>5</v>
      </c>
      <c r="P39" s="72" t="n">
        <v>0</v>
      </c>
      <c r="Q39" s="74" t="n">
        <v>0</v>
      </c>
      <c r="R39" s="74" t="n">
        <v>5</v>
      </c>
      <c r="S39" s="72" t="n">
        <v>0</v>
      </c>
      <c r="T39" s="74" t="n">
        <v>0</v>
      </c>
      <c r="U39" s="75" t="n">
        <v>5</v>
      </c>
      <c r="V39" s="182" t="n">
        <v>0</v>
      </c>
      <c r="W39" s="183" t="n">
        <v>0</v>
      </c>
      <c r="X39" s="78" t="n">
        <v>5</v>
      </c>
      <c r="Y39" s="50" t="n">
        <f aca="false" ca="false" dt2D="false" dtr="false" t="normal">(O39+R39+U39+X39)/4</f>
        <v>5</v>
      </c>
    </row>
    <row customHeight="true" ht="19.5" outlineLevel="0" r="40">
      <c r="A40" s="51" t="s"/>
      <c r="B40" s="79" t="s">
        <v>28</v>
      </c>
      <c r="C40" s="53" t="s"/>
      <c r="D40" s="51" t="s"/>
      <c r="E40" s="51" t="s"/>
      <c r="F40" s="51" t="s"/>
      <c r="G40" s="51" t="s"/>
      <c r="H40" s="51" t="s"/>
      <c r="I40" s="51" t="s"/>
      <c r="J40" s="51" t="s"/>
      <c r="K40" s="51" t="s"/>
      <c r="L40" s="54" t="s"/>
      <c r="M40" s="124" t="n"/>
      <c r="N40" s="119" t="n"/>
      <c r="O40" s="108" t="n"/>
      <c r="P40" s="124" t="n"/>
      <c r="Q40" s="119" t="n"/>
      <c r="R40" s="108" t="n"/>
      <c r="S40" s="124" t="n"/>
      <c r="T40" s="119" t="n"/>
      <c r="U40" s="120" t="n"/>
      <c r="V40" s="184" t="n"/>
      <c r="W40" s="110" t="n"/>
      <c r="X40" s="111" t="n"/>
      <c r="Y40" s="58" t="s"/>
    </row>
    <row customHeight="true" hidden="false" ht="13.7142333984375" outlineLevel="0" r="41">
      <c r="A41" s="59" t="s"/>
      <c r="B41" s="60" t="s">
        <v>29</v>
      </c>
      <c r="C41" s="61" t="s"/>
      <c r="D41" s="59" t="s"/>
      <c r="E41" s="59" t="s"/>
      <c r="F41" s="59" t="s"/>
      <c r="G41" s="59" t="s"/>
      <c r="H41" s="59" t="s"/>
      <c r="I41" s="59" t="s"/>
      <c r="J41" s="59" t="s"/>
      <c r="K41" s="59" t="s"/>
      <c r="L41" s="62" t="s"/>
      <c r="M41" s="63" t="s"/>
      <c r="N41" s="64" t="s"/>
      <c r="O41" s="65" t="s"/>
      <c r="P41" s="63" t="s"/>
      <c r="Q41" s="64" t="s"/>
      <c r="R41" s="65" t="s"/>
      <c r="S41" s="63" t="s"/>
      <c r="T41" s="64" t="s"/>
      <c r="U41" s="121" t="s"/>
      <c r="V41" s="185" t="s"/>
      <c r="W41" s="116" t="s"/>
      <c r="X41" s="117" t="s"/>
      <c r="Y41" s="66" t="s"/>
    </row>
    <row customHeight="true" hidden="false" ht="50.7857666015625" outlineLevel="0" r="42">
      <c r="A42" s="67" t="s">
        <v>112</v>
      </c>
      <c r="B42" s="68" t="s">
        <v>113</v>
      </c>
      <c r="C42" s="97" t="s">
        <v>114</v>
      </c>
      <c r="D42" s="67" t="s">
        <v>33</v>
      </c>
      <c r="E42" s="67" t="s">
        <v>115</v>
      </c>
      <c r="F42" s="67" t="s">
        <v>35</v>
      </c>
      <c r="G42" s="67" t="s">
        <v>36</v>
      </c>
      <c r="H42" s="67" t="s">
        <v>116</v>
      </c>
      <c r="I42" s="70" t="s">
        <v>52</v>
      </c>
      <c r="J42" s="70" t="s">
        <v>102</v>
      </c>
      <c r="K42" s="67" t="s">
        <v>117</v>
      </c>
      <c r="L42" s="71" t="s">
        <v>118</v>
      </c>
      <c r="M42" s="98" t="n">
        <v>750.5</v>
      </c>
      <c r="N42" s="99" t="n">
        <f aca="false" ca="false" dt2D="false" dtr="false" t="normal">(M42-M43)/M42*100</f>
        <v>21.172551632245167</v>
      </c>
      <c r="O42" s="74" t="n">
        <v>2</v>
      </c>
      <c r="P42" s="186" t="n">
        <v>0</v>
      </c>
      <c r="Q42" s="99" t="n">
        <v>0</v>
      </c>
      <c r="R42" s="74" t="n">
        <v>5</v>
      </c>
      <c r="S42" s="98" t="n">
        <v>0</v>
      </c>
      <c r="T42" s="99" t="n">
        <v>0</v>
      </c>
      <c r="U42" s="75" t="n">
        <v>5</v>
      </c>
      <c r="V42" s="98" t="n">
        <v>103895.8</v>
      </c>
      <c r="W42" s="99" t="n">
        <f aca="false" ca="false" dt2D="false" dtr="false" t="normal">(V42-V43)/V42*100</f>
        <v>1.155195878947943</v>
      </c>
      <c r="X42" s="101" t="n">
        <v>5</v>
      </c>
      <c r="Y42" s="50" t="n">
        <f aca="false" ca="false" dt2D="false" dtr="false" t="normal">(O42+R42+U42+X42)/4</f>
        <v>4.25</v>
      </c>
    </row>
    <row customHeight="true" ht="18" outlineLevel="0" r="43">
      <c r="A43" s="51" t="s"/>
      <c r="B43" s="79" t="s">
        <v>28</v>
      </c>
      <c r="C43" s="105" t="s"/>
      <c r="D43" s="51" t="s"/>
      <c r="E43" s="51" t="s"/>
      <c r="F43" s="51" t="s"/>
      <c r="G43" s="51" t="s"/>
      <c r="H43" s="51" t="s"/>
      <c r="I43" s="80" t="s"/>
      <c r="J43" s="80" t="s"/>
      <c r="K43" s="51" t="s"/>
      <c r="L43" s="54" t="s"/>
      <c r="M43" s="187" t="n">
        <v>591.6</v>
      </c>
      <c r="N43" s="107" t="n"/>
      <c r="O43" s="171" t="n"/>
      <c r="P43" s="187" t="n">
        <v>0</v>
      </c>
      <c r="Q43" s="107" t="n"/>
      <c r="R43" s="171" t="n"/>
      <c r="S43" s="106" t="n">
        <v>0</v>
      </c>
      <c r="T43" s="107" t="n"/>
      <c r="U43" s="172" t="n"/>
      <c r="V43" s="106" t="n">
        <v>102695.6</v>
      </c>
      <c r="W43" s="174" t="n"/>
      <c r="X43" s="175" t="n"/>
      <c r="Y43" s="58" t="s"/>
    </row>
    <row customHeight="true" hidden="false" ht="26.357177734375" outlineLevel="0" r="44">
      <c r="A44" s="59" t="s"/>
      <c r="B44" s="60" t="s">
        <v>29</v>
      </c>
      <c r="C44" s="91" t="s">
        <v>119</v>
      </c>
      <c r="D44" s="59" t="s"/>
      <c r="E44" s="59" t="s"/>
      <c r="F44" s="59" t="s"/>
      <c r="G44" s="59" t="s"/>
      <c r="H44" s="59" t="s"/>
      <c r="I44" s="92" t="s"/>
      <c r="J44" s="92" t="s"/>
      <c r="K44" s="59" t="s"/>
      <c r="L44" s="62" t="s"/>
      <c r="M44" s="188" t="s"/>
      <c r="N44" s="114" t="s"/>
      <c r="O44" s="176" t="s"/>
      <c r="P44" s="188" t="s"/>
      <c r="Q44" s="114" t="s"/>
      <c r="R44" s="176" t="s"/>
      <c r="S44" s="113" t="s"/>
      <c r="T44" s="114" t="s"/>
      <c r="U44" s="177" t="s"/>
      <c r="V44" s="113" t="s"/>
      <c r="W44" s="179" t="s"/>
      <c r="X44" s="180" t="s"/>
      <c r="Y44" s="66" t="s"/>
    </row>
    <row customHeight="true" ht="54.75" outlineLevel="0" r="45">
      <c r="A45" s="136" t="s">
        <v>120</v>
      </c>
      <c r="B45" s="68" t="s">
        <v>121</v>
      </c>
      <c r="C45" s="181" t="s">
        <v>122</v>
      </c>
      <c r="D45" s="67" t="s">
        <v>24</v>
      </c>
      <c r="E45" s="67" t="s">
        <v>25</v>
      </c>
      <c r="F45" s="67" t="s">
        <v>26</v>
      </c>
      <c r="G45" s="67" t="n">
        <v>4</v>
      </c>
      <c r="H45" s="67" t="n">
        <v>3</v>
      </c>
      <c r="I45" s="67" t="n">
        <v>2</v>
      </c>
      <c r="J45" s="67" t="n">
        <v>1</v>
      </c>
      <c r="K45" s="67" t="n">
        <v>0</v>
      </c>
      <c r="L45" s="71" t="n"/>
      <c r="M45" s="137" t="n">
        <v>0</v>
      </c>
      <c r="N45" s="139" t="n">
        <v>0</v>
      </c>
      <c r="O45" s="142" t="n">
        <v>5</v>
      </c>
      <c r="P45" s="189" t="n">
        <v>0</v>
      </c>
      <c r="Q45" s="190" t="n">
        <v>0</v>
      </c>
      <c r="R45" s="191" t="n">
        <v>5</v>
      </c>
      <c r="S45" s="72" t="n">
        <v>0</v>
      </c>
      <c r="T45" s="74" t="n">
        <v>0</v>
      </c>
      <c r="U45" s="101" t="n">
        <v>5</v>
      </c>
      <c r="V45" s="122" t="n">
        <v>0</v>
      </c>
      <c r="W45" s="75" t="n">
        <v>0</v>
      </c>
      <c r="X45" s="101" t="n">
        <v>5</v>
      </c>
      <c r="Y45" s="50" t="n">
        <f aca="false" ca="false" dt2D="false" dtr="false" t="normal">(U45+O45+X45+R45)/4</f>
        <v>5</v>
      </c>
    </row>
    <row customHeight="true" ht="22.5" outlineLevel="0" r="46">
      <c r="A46" s="144" t="s"/>
      <c r="B46" s="79" t="s">
        <v>28</v>
      </c>
      <c r="C46" s="53" t="s"/>
      <c r="D46" s="51" t="s"/>
      <c r="E46" s="51" t="s"/>
      <c r="F46" s="51" t="s"/>
      <c r="G46" s="51" t="s"/>
      <c r="H46" s="51" t="s"/>
      <c r="I46" s="51" t="s"/>
      <c r="J46" s="51" t="s"/>
      <c r="K46" s="51" t="s"/>
      <c r="L46" s="54" t="s"/>
      <c r="M46" s="124" t="n"/>
      <c r="N46" s="119" t="n"/>
      <c r="O46" s="108" t="n"/>
      <c r="P46" s="192" t="n"/>
      <c r="Q46" s="119" t="n"/>
      <c r="R46" s="120" t="n"/>
      <c r="S46" s="124" t="n"/>
      <c r="T46" s="119" t="n"/>
      <c r="U46" s="108" t="n"/>
      <c r="V46" s="184" t="n"/>
      <c r="W46" s="110" t="n"/>
      <c r="X46" s="111" t="n"/>
      <c r="Y46" s="58" t="s"/>
    </row>
    <row customHeight="true" hidden="false" ht="25.0714111328125" outlineLevel="0" r="47">
      <c r="A47" s="159" t="s"/>
      <c r="B47" s="60" t="s">
        <v>29</v>
      </c>
      <c r="C47" s="61" t="s"/>
      <c r="D47" s="59" t="s"/>
      <c r="E47" s="59" t="s"/>
      <c r="F47" s="59" t="s"/>
      <c r="G47" s="59" t="s"/>
      <c r="H47" s="59" t="s"/>
      <c r="I47" s="59" t="s"/>
      <c r="J47" s="59" t="s"/>
      <c r="K47" s="59" t="s"/>
      <c r="L47" s="62" t="s"/>
      <c r="M47" s="63" t="s"/>
      <c r="N47" s="64" t="s"/>
      <c r="O47" s="65" t="s"/>
      <c r="P47" s="193" t="s"/>
      <c r="Q47" s="64" t="s"/>
      <c r="R47" s="121" t="s"/>
      <c r="S47" s="63" t="s"/>
      <c r="T47" s="64" t="s"/>
      <c r="U47" s="65" t="s"/>
      <c r="V47" s="185" t="s"/>
      <c r="W47" s="116" t="s"/>
      <c r="X47" s="117" t="s"/>
      <c r="Y47" s="66" t="s"/>
    </row>
    <row customHeight="true" ht="21" outlineLevel="0" r="48">
      <c r="A48" s="194" t="s">
        <v>123</v>
      </c>
      <c r="B48" s="195" t="s">
        <v>124</v>
      </c>
      <c r="C48" s="69" t="s">
        <v>125</v>
      </c>
      <c r="D48" s="196" t="s">
        <v>33</v>
      </c>
      <c r="E48" s="196" t="s">
        <v>126</v>
      </c>
      <c r="F48" s="196" t="s">
        <v>127</v>
      </c>
      <c r="G48" s="197" t="s">
        <v>128</v>
      </c>
      <c r="H48" s="197" t="s">
        <v>129</v>
      </c>
      <c r="I48" s="197" t="s">
        <v>130</v>
      </c>
      <c r="J48" s="197" t="s">
        <v>131</v>
      </c>
      <c r="K48" s="196" t="s">
        <v>132</v>
      </c>
      <c r="L48" s="198" t="s">
        <v>133</v>
      </c>
      <c r="M48" s="98" t="n">
        <v>3826.7</v>
      </c>
      <c r="N48" s="99" t="n">
        <f aca="false" ca="false" dt2D="false" dtr="false" t="normal">M49/M48*100-100</f>
        <v>153.1554603182899</v>
      </c>
      <c r="O48" s="74" t="n">
        <v>0</v>
      </c>
      <c r="P48" s="98" t="n">
        <v>6210.8</v>
      </c>
      <c r="Q48" s="99" t="n">
        <f aca="false" ca="false" dt2D="false" dtr="false" t="normal">P49/P48*100-100</f>
        <v>0</v>
      </c>
      <c r="R48" s="74" t="n">
        <v>5</v>
      </c>
      <c r="S48" s="98" t="n">
        <v>51563.4</v>
      </c>
      <c r="T48" s="99" t="n">
        <f aca="false" ca="false" dt2D="false" dtr="false" t="normal">100-S49/S48*100</f>
        <v>0.1561184871439849</v>
      </c>
      <c r="U48" s="101" t="n">
        <v>5</v>
      </c>
      <c r="V48" s="199" t="n">
        <v>118366.8</v>
      </c>
      <c r="W48" s="200" t="n">
        <f aca="false" ca="false" dt2D="false" dtr="false" t="normal">V49/V48*100-100</f>
        <v>10.565969511721178</v>
      </c>
      <c r="X48" s="101" t="n">
        <v>2</v>
      </c>
      <c r="Y48" s="50" t="n">
        <f aca="false" ca="false" dt2D="false" dtr="false" t="normal">(O48+U48+X48+R48)/4</f>
        <v>3</v>
      </c>
    </row>
    <row customHeight="true" ht="18" outlineLevel="0" r="49">
      <c r="A49" s="144" t="s"/>
      <c r="B49" s="201" t="s"/>
      <c r="C49" s="118" t="s">
        <v>134</v>
      </c>
      <c r="D49" s="51" t="s"/>
      <c r="E49" s="51" t="s"/>
      <c r="F49" s="51" t="s"/>
      <c r="G49" s="80" t="s"/>
      <c r="H49" s="80" t="s"/>
      <c r="I49" s="80" t="s"/>
      <c r="J49" s="80" t="s"/>
      <c r="K49" s="51" t="s"/>
      <c r="L49" s="54" t="s"/>
      <c r="M49" s="202" t="n">
        <v>9687.5</v>
      </c>
      <c r="N49" s="203" t="n"/>
      <c r="O49" s="204" t="n"/>
      <c r="P49" s="202" t="n">
        <v>6210.8</v>
      </c>
      <c r="Q49" s="203" t="n"/>
      <c r="R49" s="204" t="n"/>
      <c r="S49" s="202" t="n">
        <v>51482.9</v>
      </c>
      <c r="T49" s="203" t="n"/>
      <c r="U49" s="204" t="n"/>
      <c r="V49" s="202" t="n">
        <v>130873.4</v>
      </c>
      <c r="W49" s="205" t="n"/>
      <c r="X49" s="206" t="n"/>
      <c r="Y49" s="58" t="s"/>
    </row>
    <row customHeight="true" ht="18" outlineLevel="0" r="50">
      <c r="A50" s="144" t="s"/>
      <c r="B50" s="207" t="s"/>
      <c r="C50" s="118" t="s">
        <v>135</v>
      </c>
      <c r="D50" s="51" t="s"/>
      <c r="E50" s="51" t="s"/>
      <c r="F50" s="51" t="s"/>
      <c r="G50" s="80" t="s"/>
      <c r="H50" s="80" t="s"/>
      <c r="I50" s="80" t="s"/>
      <c r="J50" s="80" t="s"/>
      <c r="K50" s="51" t="s"/>
      <c r="L50" s="54" t="s"/>
      <c r="M50" s="208" t="s"/>
      <c r="N50" s="209" t="s"/>
      <c r="O50" s="210" t="s"/>
      <c r="P50" s="208" t="s"/>
      <c r="Q50" s="209" t="s"/>
      <c r="R50" s="210" t="s"/>
      <c r="S50" s="208" t="s"/>
      <c r="T50" s="209" t="s"/>
      <c r="U50" s="210" t="s"/>
      <c r="V50" s="208" t="s"/>
      <c r="W50" s="211" t="s"/>
      <c r="X50" s="212" t="s"/>
      <c r="Y50" s="58" t="s"/>
    </row>
    <row customHeight="true" ht="17.25" outlineLevel="0" r="51">
      <c r="A51" s="144" t="s"/>
      <c r="B51" s="79" t="s">
        <v>28</v>
      </c>
      <c r="C51" s="118" t="s">
        <v>136</v>
      </c>
      <c r="D51" s="51" t="s"/>
      <c r="E51" s="51" t="s"/>
      <c r="F51" s="51" t="s"/>
      <c r="G51" s="80" t="s"/>
      <c r="H51" s="80" t="s"/>
      <c r="I51" s="80" t="s"/>
      <c r="J51" s="80" t="s"/>
      <c r="K51" s="51" t="s"/>
      <c r="L51" s="54" t="s"/>
      <c r="M51" s="208" t="s"/>
      <c r="N51" s="209" t="s"/>
      <c r="O51" s="210" t="s"/>
      <c r="P51" s="208" t="s"/>
      <c r="Q51" s="209" t="s"/>
      <c r="R51" s="210" t="s"/>
      <c r="S51" s="208" t="s"/>
      <c r="T51" s="209" t="s"/>
      <c r="U51" s="210" t="s"/>
      <c r="V51" s="208" t="s"/>
      <c r="W51" s="211" t="s"/>
      <c r="X51" s="212" t="s"/>
      <c r="Y51" s="58" t="s"/>
    </row>
    <row customHeight="true" hidden="false" ht="29.78564453125" outlineLevel="0" r="52">
      <c r="A52" s="144" t="s"/>
      <c r="B52" s="213" t="s">
        <v>29</v>
      </c>
      <c r="C52" s="118" t="s">
        <v>137</v>
      </c>
      <c r="D52" s="51" t="s"/>
      <c r="E52" s="51" t="s"/>
      <c r="F52" s="51" t="s"/>
      <c r="G52" s="80" t="s"/>
      <c r="H52" s="80" t="s"/>
      <c r="I52" s="80" t="s"/>
      <c r="J52" s="80" t="s"/>
      <c r="K52" s="51" t="s"/>
      <c r="L52" s="54" t="s"/>
      <c r="M52" s="208" t="s"/>
      <c r="N52" s="209" t="s"/>
      <c r="O52" s="210" t="s"/>
      <c r="P52" s="208" t="s"/>
      <c r="Q52" s="209" t="s"/>
      <c r="R52" s="210" t="s"/>
      <c r="S52" s="208" t="s"/>
      <c r="T52" s="209" t="s"/>
      <c r="U52" s="210" t="s"/>
      <c r="V52" s="208" t="s"/>
      <c r="W52" s="211" t="s"/>
      <c r="X52" s="212" t="s"/>
      <c r="Y52" s="58" t="s"/>
    </row>
    <row customHeight="true" hidden="false" ht="35.357177734375" outlineLevel="0" r="53">
      <c r="A53" s="214" t="s"/>
      <c r="B53" s="215" t="s"/>
      <c r="C53" s="118" t="s">
        <v>138</v>
      </c>
      <c r="D53" s="216" t="s"/>
      <c r="E53" s="216" t="s"/>
      <c r="F53" s="216" t="s"/>
      <c r="G53" s="217" t="s"/>
      <c r="H53" s="217" t="s"/>
      <c r="I53" s="217" t="s"/>
      <c r="J53" s="217" t="s"/>
      <c r="K53" s="216" t="s"/>
      <c r="L53" s="218" t="s"/>
      <c r="M53" s="219" t="s"/>
      <c r="N53" s="220" t="s"/>
      <c r="O53" s="221" t="s"/>
      <c r="P53" s="219" t="s"/>
      <c r="Q53" s="220" t="s"/>
      <c r="R53" s="221" t="s"/>
      <c r="S53" s="219" t="s"/>
      <c r="T53" s="220" t="s"/>
      <c r="U53" s="221" t="s"/>
      <c r="V53" s="219" t="s"/>
      <c r="W53" s="222" t="s"/>
      <c r="X53" s="223" t="s"/>
      <c r="Y53" s="66" t="s"/>
    </row>
    <row customHeight="true" ht="24.75" outlineLevel="0" r="54">
      <c r="A54" s="224" t="s">
        <v>139</v>
      </c>
      <c r="B54" s="225" t="s"/>
      <c r="C54" s="225" t="s"/>
      <c r="D54" s="225" t="s"/>
      <c r="E54" s="225" t="s"/>
      <c r="F54" s="225" t="s"/>
      <c r="G54" s="225" t="s"/>
      <c r="H54" s="225" t="s"/>
      <c r="I54" s="225" t="s"/>
      <c r="J54" s="225" t="s"/>
      <c r="K54" s="226" t="s"/>
      <c r="L54" s="227" t="n"/>
      <c r="M54" s="228" t="n"/>
      <c r="N54" s="229" t="n"/>
      <c r="O54" s="230" t="n">
        <f aca="false" ca="false" dt2D="false" dtr="false" t="normal">5*11</f>
        <v>55</v>
      </c>
      <c r="P54" s="231" t="n"/>
      <c r="Q54" s="229" t="n"/>
      <c r="R54" s="232" t="n">
        <f aca="false" ca="false" dt2D="false" dtr="false" t="normal">5*11</f>
        <v>55</v>
      </c>
      <c r="S54" s="233" t="n"/>
      <c r="T54" s="229" t="n"/>
      <c r="U54" s="232" t="n">
        <f aca="false" ca="false" dt2D="false" dtr="false" t="normal">5*11</f>
        <v>55</v>
      </c>
      <c r="V54" s="234" t="n"/>
      <c r="W54" s="235" t="n"/>
      <c r="X54" s="232" t="n">
        <f aca="false" ca="false" dt2D="false" dtr="false" t="normal">5*11</f>
        <v>55</v>
      </c>
      <c r="Y54" s="236" t="n"/>
    </row>
    <row customHeight="true" ht="24.75" outlineLevel="0" r="55">
      <c r="A55" s="237" t="s">
        <v>140</v>
      </c>
      <c r="B55" s="238" t="s"/>
      <c r="C55" s="238" t="s"/>
      <c r="D55" s="238" t="s"/>
      <c r="E55" s="238" t="s"/>
      <c r="F55" s="238" t="s"/>
      <c r="G55" s="238" t="s"/>
      <c r="H55" s="238" t="s"/>
      <c r="I55" s="238" t="s"/>
      <c r="J55" s="238" t="s"/>
      <c r="K55" s="239" t="s"/>
      <c r="L55" s="240" t="n"/>
      <c r="M55" s="241" t="n"/>
      <c r="N55" s="242" t="n"/>
      <c r="O55" s="243" t="n">
        <f aca="false" ca="false" dt2D="false" dtr="false" t="normal">O12+O15+O20+O23+O26+O32+O36+O39+O42+O45+O48</f>
        <v>47</v>
      </c>
      <c r="P55" s="244" t="n"/>
      <c r="Q55" s="242" t="n"/>
      <c r="R55" s="245" t="n">
        <f aca="false" ca="false" dt2D="false" dtr="false" t="normal">R12+R15+R20+R23+R26+R32+R36+R39+R42+R45+R48</f>
        <v>55</v>
      </c>
      <c r="S55" s="244" t="n"/>
      <c r="T55" s="242" t="n"/>
      <c r="U55" s="245" t="n">
        <f aca="false" ca="false" dt2D="false" dtr="false" t="normal">U12+U15+U20+U23+U26+U32+U36+U39+U42+U45+U48</f>
        <v>51</v>
      </c>
      <c r="V55" s="246" t="n"/>
      <c r="W55" s="243" t="n"/>
      <c r="X55" s="245" t="n">
        <f aca="false" ca="false" dt2D="false" dtr="false" t="normal">X12+X15+X20+X23+X26+X32+X36+X39+X42+X45+X48</f>
        <v>49</v>
      </c>
      <c r="Y55" s="247" t="n"/>
    </row>
    <row customHeight="true" ht="22.5" outlineLevel="0" r="56">
      <c r="A56" s="248" t="s">
        <v>141</v>
      </c>
      <c r="B56" s="249" t="s"/>
      <c r="C56" s="249" t="s"/>
      <c r="D56" s="249" t="s"/>
      <c r="E56" s="249" t="s"/>
      <c r="F56" s="249" t="s"/>
      <c r="G56" s="249" t="s"/>
      <c r="H56" s="249" t="s"/>
      <c r="I56" s="249" t="s"/>
      <c r="J56" s="249" t="s"/>
      <c r="K56" s="249" t="s"/>
      <c r="L56" s="249" t="s"/>
      <c r="M56" s="249" t="s"/>
      <c r="N56" s="249" t="s"/>
      <c r="O56" s="249" t="s"/>
      <c r="P56" s="249" t="s"/>
      <c r="Q56" s="249" t="s"/>
      <c r="R56" s="249" t="s"/>
      <c r="S56" s="249" t="s"/>
      <c r="T56" s="249" t="s"/>
      <c r="U56" s="249" t="s"/>
      <c r="V56" s="249" t="s"/>
      <c r="W56" s="249" t="s"/>
      <c r="X56" s="249" t="s"/>
      <c r="Y56" s="250" t="s"/>
    </row>
    <row customHeight="true" hidden="false" ht="79.607177734375" outlineLevel="0" r="57">
      <c r="A57" s="40" t="s">
        <v>142</v>
      </c>
      <c r="B57" s="41" t="s">
        <v>143</v>
      </c>
      <c r="C57" s="42" t="s">
        <v>144</v>
      </c>
      <c r="D57" s="40" t="s">
        <v>33</v>
      </c>
      <c r="E57" s="40" t="s">
        <v>145</v>
      </c>
      <c r="F57" s="40" t="s">
        <v>146</v>
      </c>
      <c r="G57" s="251" t="s">
        <v>147</v>
      </c>
      <c r="H57" s="40" t="s">
        <v>148</v>
      </c>
      <c r="I57" s="40" t="s">
        <v>149</v>
      </c>
      <c r="J57" s="40" t="s">
        <v>150</v>
      </c>
      <c r="K57" s="40" t="s">
        <v>151</v>
      </c>
      <c r="L57" s="43" t="s">
        <v>152</v>
      </c>
      <c r="M57" s="252" t="n">
        <v>3000754.8</v>
      </c>
      <c r="N57" s="253" t="n">
        <f aca="false" ca="false" dt2D="false" dtr="false" t="normal">M57/M58*100</f>
        <v>100</v>
      </c>
      <c r="O57" s="190" t="n">
        <v>5</v>
      </c>
      <c r="P57" s="252" t="n">
        <v>586173.8</v>
      </c>
      <c r="Q57" s="253" t="n">
        <f aca="false" ca="false" dt2D="false" dtr="false" t="normal">P57/P58*100</f>
        <v>100</v>
      </c>
      <c r="R57" s="190" t="n">
        <v>5</v>
      </c>
      <c r="S57" s="252" t="n">
        <v>999808.5</v>
      </c>
      <c r="T57" s="253" t="n">
        <f aca="false" ca="false" dt2D="false" dtr="false" t="normal">S57/S58*100</f>
        <v>97.51883107927401</v>
      </c>
      <c r="U57" s="104" t="n">
        <v>5</v>
      </c>
      <c r="V57" s="254" t="n">
        <v>158894</v>
      </c>
      <c r="W57" s="255" t="n">
        <f aca="false" ca="false" dt2D="false" dtr="false" t="normal">V57/V58*100</f>
        <v>93.14013694285997</v>
      </c>
      <c r="X57" s="101" t="n">
        <v>5</v>
      </c>
      <c r="Y57" s="50" t="n">
        <f aca="false" ca="false" dt2D="false" dtr="false" t="normal">(O57+R57+U57+X57)/4</f>
        <v>5</v>
      </c>
    </row>
    <row customHeight="true" ht="18.75" outlineLevel="0" r="58">
      <c r="A58" s="51" t="s"/>
      <c r="B58" s="79" t="s">
        <v>28</v>
      </c>
      <c r="C58" s="53" t="s"/>
      <c r="D58" s="51" t="s"/>
      <c r="E58" s="51" t="s"/>
      <c r="F58" s="51" t="s"/>
      <c r="G58" s="80" t="s"/>
      <c r="H58" s="51" t="s"/>
      <c r="I58" s="51" t="s"/>
      <c r="J58" s="51" t="s"/>
      <c r="K58" s="51" t="s"/>
      <c r="L58" s="54" t="s"/>
      <c r="M58" s="106" t="n">
        <v>3000754.8</v>
      </c>
      <c r="N58" s="107" t="n"/>
      <c r="O58" s="171" t="n"/>
      <c r="P58" s="106" t="n">
        <v>586173.8</v>
      </c>
      <c r="Q58" s="107" t="n"/>
      <c r="R58" s="171" t="n"/>
      <c r="S58" s="106" t="n">
        <v>1025246.6</v>
      </c>
      <c r="T58" s="107" t="n"/>
      <c r="U58" s="171" t="n"/>
      <c r="V58" s="256" t="n">
        <v>170596.7</v>
      </c>
      <c r="W58" s="257" t="n"/>
      <c r="X58" s="258" t="n"/>
      <c r="Y58" s="58" t="s"/>
    </row>
    <row customHeight="true" ht="19.5" outlineLevel="0" r="59">
      <c r="A59" s="59" t="s"/>
      <c r="B59" s="60" t="s">
        <v>29</v>
      </c>
      <c r="C59" s="61" t="s"/>
      <c r="D59" s="59" t="s"/>
      <c r="E59" s="59" t="s"/>
      <c r="F59" s="59" t="s"/>
      <c r="G59" s="92" t="s"/>
      <c r="H59" s="59" t="s"/>
      <c r="I59" s="59" t="s"/>
      <c r="J59" s="59" t="s"/>
      <c r="K59" s="59" t="s"/>
      <c r="L59" s="62" t="s"/>
      <c r="M59" s="113" t="s"/>
      <c r="N59" s="114" t="s"/>
      <c r="O59" s="176" t="s"/>
      <c r="P59" s="113" t="s"/>
      <c r="Q59" s="114" t="s"/>
      <c r="R59" s="176" t="s"/>
      <c r="S59" s="113" t="s"/>
      <c r="T59" s="114" t="s"/>
      <c r="U59" s="176" t="s"/>
      <c r="V59" s="259" t="s"/>
      <c r="W59" s="260" t="s"/>
      <c r="X59" s="261" t="s"/>
      <c r="Y59" s="66" t="s"/>
    </row>
    <row customHeight="true" hidden="false" ht="107.46435546875" outlineLevel="0" r="60">
      <c r="A60" s="67" t="s">
        <v>153</v>
      </c>
      <c r="B60" s="68" t="s">
        <v>154</v>
      </c>
      <c r="C60" s="97" t="s">
        <v>155</v>
      </c>
      <c r="D60" s="67" t="s">
        <v>33</v>
      </c>
      <c r="E60" s="67" t="s">
        <v>156</v>
      </c>
      <c r="F60" s="67" t="s">
        <v>146</v>
      </c>
      <c r="G60" s="67" t="n">
        <v>10</v>
      </c>
      <c r="H60" s="251" t="s">
        <v>52</v>
      </c>
      <c r="I60" s="67" t="s">
        <v>157</v>
      </c>
      <c r="J60" s="67" t="s">
        <v>158</v>
      </c>
      <c r="K60" s="67" t="s">
        <v>159</v>
      </c>
      <c r="L60" s="71" t="s">
        <v>160</v>
      </c>
      <c r="M60" s="98" t="n">
        <v>2333666.6</v>
      </c>
      <c r="N60" s="99" t="n">
        <f aca="false" ca="false" dt2D="false" dtr="false" t="normal">M60/M61*100</f>
        <v>100</v>
      </c>
      <c r="O60" s="74" t="n">
        <v>5</v>
      </c>
      <c r="P60" s="98" t="n">
        <v>520347.8</v>
      </c>
      <c r="Q60" s="99" t="n">
        <f aca="false" ca="false" dt2D="false" dtr="false" t="normal">P60/P61*100</f>
        <v>98.6716111083826</v>
      </c>
      <c r="R60" s="74" t="n">
        <v>5</v>
      </c>
      <c r="S60" s="98" t="n">
        <v>80541.6</v>
      </c>
      <c r="T60" s="99" t="n">
        <f aca="false" ca="false" dt2D="false" dtr="false" t="normal">S60/S61*100</f>
        <v>100</v>
      </c>
      <c r="U60" s="75" t="n">
        <v>5</v>
      </c>
      <c r="V60" s="262" t="s">
        <v>161</v>
      </c>
      <c r="W60" s="263" t="s">
        <v>161</v>
      </c>
      <c r="X60" s="264" t="s">
        <v>161</v>
      </c>
      <c r="Y60" s="50" t="n">
        <f aca="false" ca="false" dt2D="false" dtr="false" t="normal">(O60+R60+U60)/3</f>
        <v>5</v>
      </c>
    </row>
    <row customHeight="true" ht="18.75" outlineLevel="0" r="61">
      <c r="A61" s="51" t="s"/>
      <c r="B61" s="79" t="s">
        <v>28</v>
      </c>
      <c r="C61" s="105" t="s"/>
      <c r="D61" s="51" t="s"/>
      <c r="E61" s="51" t="s"/>
      <c r="F61" s="51" t="s"/>
      <c r="G61" s="51" t="s"/>
      <c r="H61" s="80" t="s"/>
      <c r="I61" s="51" t="s"/>
      <c r="J61" s="51" t="s"/>
      <c r="K61" s="51" t="s"/>
      <c r="L61" s="54" t="s"/>
      <c r="M61" s="106" t="n">
        <v>2333666.6</v>
      </c>
      <c r="N61" s="107" t="n"/>
      <c r="O61" s="171" t="n"/>
      <c r="P61" s="106" t="n">
        <v>527353.1</v>
      </c>
      <c r="Q61" s="107" t="n"/>
      <c r="R61" s="171" t="n"/>
      <c r="S61" s="106" t="n">
        <v>80541.6</v>
      </c>
      <c r="T61" s="107" t="n"/>
      <c r="U61" s="172" t="n"/>
      <c r="V61" s="265" t="n"/>
      <c r="W61" s="266" t="n"/>
      <c r="X61" s="267" t="n"/>
      <c r="Y61" s="58" t="s"/>
    </row>
    <row customHeight="true" hidden="false" ht="40.607177734375" outlineLevel="0" r="62">
      <c r="A62" s="59" t="s"/>
      <c r="B62" s="60" t="s">
        <v>29</v>
      </c>
      <c r="C62" s="91" t="s">
        <v>162</v>
      </c>
      <c r="D62" s="59" t="s"/>
      <c r="E62" s="59" t="s"/>
      <c r="F62" s="59" t="s"/>
      <c r="G62" s="59" t="s"/>
      <c r="H62" s="92" t="s"/>
      <c r="I62" s="59" t="s"/>
      <c r="J62" s="59" t="s"/>
      <c r="K62" s="59" t="s"/>
      <c r="L62" s="62" t="s"/>
      <c r="M62" s="113" t="s"/>
      <c r="N62" s="114" t="s"/>
      <c r="O62" s="176" t="s"/>
      <c r="P62" s="113" t="s"/>
      <c r="Q62" s="114" t="s"/>
      <c r="R62" s="176" t="s"/>
      <c r="S62" s="113" t="s"/>
      <c r="T62" s="114" t="s"/>
      <c r="U62" s="177" t="s"/>
      <c r="V62" s="268" t="s"/>
      <c r="W62" s="269" t="s"/>
      <c r="X62" s="270" t="s"/>
      <c r="Y62" s="66" t="s"/>
    </row>
    <row customHeight="true" hidden="false" ht="94.28564453125" outlineLevel="0" r="63">
      <c r="A63" s="67" t="s">
        <v>163</v>
      </c>
      <c r="B63" s="68" t="s">
        <v>164</v>
      </c>
      <c r="C63" s="97" t="s">
        <v>165</v>
      </c>
      <c r="D63" s="67" t="s">
        <v>33</v>
      </c>
      <c r="E63" s="67" t="s">
        <v>166</v>
      </c>
      <c r="F63" s="67" t="s">
        <v>167</v>
      </c>
      <c r="G63" s="67" t="s">
        <v>168</v>
      </c>
      <c r="H63" s="67" t="s">
        <v>169</v>
      </c>
      <c r="I63" s="67" t="s">
        <v>170</v>
      </c>
      <c r="J63" s="67" t="s">
        <v>171</v>
      </c>
      <c r="K63" s="67" t="s">
        <v>172</v>
      </c>
      <c r="L63" s="71" t="s">
        <v>173</v>
      </c>
      <c r="M63" s="98" t="n">
        <f aca="false" ca="false" dt2D="false" dtr="false" t="normal">M60</f>
        <v>2333666.6</v>
      </c>
      <c r="N63" s="99" t="n">
        <f aca="false" ca="false" dt2D="false" dtr="false" t="normal">M63/M64*100</f>
        <v>100</v>
      </c>
      <c r="O63" s="74" t="n">
        <v>5</v>
      </c>
      <c r="P63" s="186" t="n">
        <f aca="false" ca="false" dt2D="false" dtr="false" t="normal">P60</f>
        <v>520347.8</v>
      </c>
      <c r="Q63" s="139" t="n">
        <f aca="false" ca="false" dt2D="false" dtr="false" t="normal">P63/P64*100</f>
        <v>98.6716111083826</v>
      </c>
      <c r="R63" s="139" t="n">
        <v>5</v>
      </c>
      <c r="S63" s="98" t="n">
        <f aca="false" ca="false" dt2D="false" dtr="false" t="normal">S60</f>
        <v>80541.6</v>
      </c>
      <c r="T63" s="99" t="n">
        <f aca="false" ca="false" dt2D="false" dtr="false" t="normal">S63/S64*100</f>
        <v>100</v>
      </c>
      <c r="U63" s="101" t="n">
        <v>5</v>
      </c>
      <c r="V63" s="262" t="s">
        <v>161</v>
      </c>
      <c r="W63" s="263" t="s">
        <v>161</v>
      </c>
      <c r="X63" s="264" t="s">
        <v>161</v>
      </c>
      <c r="Y63" s="50" t="n">
        <f aca="false" ca="false" dt2D="false" dtr="false" t="normal">(O63+R63+U63)/3</f>
        <v>5</v>
      </c>
    </row>
    <row customHeight="true" hidden="false" ht="26.78564453125" outlineLevel="0" r="64">
      <c r="A64" s="51" t="s"/>
      <c r="B64" s="79" t="s">
        <v>28</v>
      </c>
      <c r="C64" s="271" t="s">
        <v>174</v>
      </c>
      <c r="D64" s="51" t="s"/>
      <c r="E64" s="51" t="s"/>
      <c r="F64" s="51" t="s"/>
      <c r="G64" s="51" t="s"/>
      <c r="H64" s="51" t="s"/>
      <c r="I64" s="51" t="s"/>
      <c r="J64" s="51" t="s"/>
      <c r="K64" s="51" t="s"/>
      <c r="L64" s="54" t="s"/>
      <c r="M64" s="106" t="n">
        <f aca="false" ca="false" dt2D="false" dtr="false" t="normal">M61</f>
        <v>2333666.6</v>
      </c>
      <c r="N64" s="107" t="n"/>
      <c r="O64" s="171" t="n"/>
      <c r="P64" s="106" t="n">
        <f aca="false" ca="false" dt2D="false" dtr="false" t="normal">P61</f>
        <v>527353.1</v>
      </c>
      <c r="Q64" s="107" t="n"/>
      <c r="R64" s="171" t="n"/>
      <c r="S64" s="106" t="n">
        <f aca="false" ca="false" dt2D="false" dtr="false" t="normal">S61</f>
        <v>80541.6</v>
      </c>
      <c r="T64" s="119" t="n"/>
      <c r="U64" s="108" t="n"/>
      <c r="V64" s="272" t="n"/>
      <c r="W64" s="110" t="n"/>
      <c r="X64" s="111" t="n"/>
      <c r="Y64" s="58" t="s"/>
    </row>
    <row customHeight="true" hidden="false" ht="42.857177734375" outlineLevel="0" r="65">
      <c r="A65" s="59" t="s"/>
      <c r="B65" s="60" t="s">
        <v>29</v>
      </c>
      <c r="C65" s="273" t="s"/>
      <c r="D65" s="59" t="s"/>
      <c r="E65" s="59" t="s"/>
      <c r="F65" s="59" t="s"/>
      <c r="G65" s="59" t="s"/>
      <c r="H65" s="59" t="s"/>
      <c r="I65" s="59" t="s"/>
      <c r="J65" s="59" t="s"/>
      <c r="K65" s="59" t="s"/>
      <c r="L65" s="62" t="s"/>
      <c r="M65" s="113" t="s"/>
      <c r="N65" s="114" t="s"/>
      <c r="O65" s="176" t="s"/>
      <c r="P65" s="113" t="s"/>
      <c r="Q65" s="114" t="s"/>
      <c r="R65" s="176" t="s"/>
      <c r="S65" s="113" t="s"/>
      <c r="T65" s="64" t="s"/>
      <c r="U65" s="65" t="s"/>
      <c r="V65" s="274" t="s"/>
      <c r="W65" s="116" t="s"/>
      <c r="X65" s="117" t="s"/>
      <c r="Y65" s="66" t="s"/>
    </row>
    <row customHeight="true" hidden="false" ht="41.78564453125" outlineLevel="0" r="66">
      <c r="A66" s="67" t="s">
        <v>175</v>
      </c>
      <c r="B66" s="68" t="s">
        <v>176</v>
      </c>
      <c r="C66" s="181" t="s">
        <v>177</v>
      </c>
      <c r="D66" s="67" t="n"/>
      <c r="E66" s="67" t="s">
        <v>178</v>
      </c>
      <c r="F66" s="67" t="s">
        <v>179</v>
      </c>
      <c r="G66" s="67" t="n"/>
      <c r="H66" s="67" t="n"/>
      <c r="I66" s="67" t="n"/>
      <c r="J66" s="67" t="n"/>
      <c r="K66" s="67" t="s">
        <v>180</v>
      </c>
      <c r="L66" s="275" t="n"/>
      <c r="M66" s="72" t="s">
        <v>181</v>
      </c>
      <c r="N66" s="74" t="s">
        <v>181</v>
      </c>
      <c r="O66" s="74" t="n">
        <v>5</v>
      </c>
      <c r="P66" s="72" t="s">
        <v>181</v>
      </c>
      <c r="Q66" s="74" t="s">
        <v>181</v>
      </c>
      <c r="R66" s="74" t="n">
        <v>5</v>
      </c>
      <c r="S66" s="72" t="s">
        <v>182</v>
      </c>
      <c r="T66" s="74" t="s">
        <v>182</v>
      </c>
      <c r="U66" s="75" t="n">
        <v>0</v>
      </c>
      <c r="V66" s="72" t="s">
        <v>181</v>
      </c>
      <c r="W66" s="74" t="s">
        <v>181</v>
      </c>
      <c r="X66" s="101" t="n">
        <v>5</v>
      </c>
      <c r="Y66" s="50" t="n">
        <f aca="false" ca="false" dt2D="false" dtr="false" t="normal">(O66+R66+U66+X66)/4</f>
        <v>3.75</v>
      </c>
    </row>
    <row customHeight="true" ht="18" outlineLevel="0" r="67">
      <c r="A67" s="51" t="s"/>
      <c r="B67" s="79" t="s">
        <v>28</v>
      </c>
      <c r="C67" s="53" t="s"/>
      <c r="D67" s="51" t="s"/>
      <c r="E67" s="51" t="s"/>
      <c r="F67" s="51" t="s"/>
      <c r="G67" s="51" t="s"/>
      <c r="H67" s="51" t="s"/>
      <c r="I67" s="51" t="s"/>
      <c r="J67" s="51" t="s"/>
      <c r="K67" s="51" t="s"/>
      <c r="L67" s="276" t="s"/>
      <c r="M67" s="124" t="n"/>
      <c r="N67" s="119" t="n"/>
      <c r="O67" s="108" t="n"/>
      <c r="P67" s="124" t="n"/>
      <c r="Q67" s="119" t="n"/>
      <c r="R67" s="108" t="n"/>
      <c r="S67" s="124" t="n"/>
      <c r="T67" s="119" t="n"/>
      <c r="U67" s="120" t="n"/>
      <c r="V67" s="184" t="n"/>
      <c r="W67" s="110" t="n"/>
      <c r="X67" s="111" t="n"/>
      <c r="Y67" s="58" t="s"/>
    </row>
    <row customHeight="true" ht="22.5" outlineLevel="0" r="68">
      <c r="A68" s="59" t="s"/>
      <c r="B68" s="60" t="s">
        <v>29</v>
      </c>
      <c r="C68" s="61" t="s"/>
      <c r="D68" s="59" t="s"/>
      <c r="E68" s="59" t="s"/>
      <c r="F68" s="59" t="s"/>
      <c r="G68" s="59" t="s"/>
      <c r="H68" s="59" t="s"/>
      <c r="I68" s="59" t="s"/>
      <c r="J68" s="59" t="s"/>
      <c r="K68" s="59" t="s"/>
      <c r="L68" s="277" t="s"/>
      <c r="M68" s="63" t="s"/>
      <c r="N68" s="64" t="s"/>
      <c r="O68" s="65" t="s"/>
      <c r="P68" s="63" t="s"/>
      <c r="Q68" s="64" t="s"/>
      <c r="R68" s="65" t="s"/>
      <c r="S68" s="63" t="s"/>
      <c r="T68" s="64" t="s"/>
      <c r="U68" s="121" t="s"/>
      <c r="V68" s="185" t="s"/>
      <c r="W68" s="116" t="s"/>
      <c r="X68" s="117" t="s"/>
      <c r="Y68" s="66" t="s"/>
    </row>
    <row customHeight="true" hidden="false" ht="37.392822265625" outlineLevel="0" r="69">
      <c r="A69" s="67" t="s">
        <v>183</v>
      </c>
      <c r="B69" s="68" t="s">
        <v>184</v>
      </c>
      <c r="C69" s="69" t="s">
        <v>185</v>
      </c>
      <c r="D69" s="67" t="s">
        <v>33</v>
      </c>
      <c r="E69" s="67" t="s">
        <v>186</v>
      </c>
      <c r="F69" s="67" t="s">
        <v>187</v>
      </c>
      <c r="G69" s="67" t="s">
        <v>169</v>
      </c>
      <c r="H69" s="67" t="s">
        <v>170</v>
      </c>
      <c r="I69" s="67" t="s">
        <v>171</v>
      </c>
      <c r="J69" s="67" t="s">
        <v>172</v>
      </c>
      <c r="K69" s="67" t="n">
        <v>100</v>
      </c>
      <c r="L69" s="71" t="n"/>
      <c r="M69" s="72" t="n">
        <v>8</v>
      </c>
      <c r="N69" s="99" t="n">
        <f aca="false" ca="false" dt2D="false" dtr="false" t="normal">M69/M70*100</f>
        <v>100</v>
      </c>
      <c r="O69" s="74" t="n">
        <v>5</v>
      </c>
      <c r="P69" s="72" t="n">
        <v>6</v>
      </c>
      <c r="Q69" s="74" t="n">
        <f aca="false" ca="false" dt2D="false" dtr="false" t="normal">P69/P70*100</f>
        <v>100</v>
      </c>
      <c r="R69" s="74" t="n">
        <v>5</v>
      </c>
      <c r="S69" s="72" t="n">
        <v>0</v>
      </c>
      <c r="T69" s="74" t="n">
        <v>0</v>
      </c>
      <c r="U69" s="101" t="n">
        <v>0</v>
      </c>
      <c r="V69" s="122" t="n">
        <v>5</v>
      </c>
      <c r="W69" s="75" t="n">
        <f aca="false" ca="false" dt2D="false" dtr="false" t="normal">V69/V70*100</f>
        <v>100</v>
      </c>
      <c r="X69" s="101" t="n">
        <v>5</v>
      </c>
      <c r="Y69" s="50" t="n">
        <f aca="false" ca="false" dt2D="false" dtr="false" t="normal">(O69+R69+U69+X69)/4</f>
        <v>3.75</v>
      </c>
    </row>
    <row customHeight="true" hidden="false" ht="60" outlineLevel="0" r="70">
      <c r="A70" s="51" t="s"/>
      <c r="B70" s="79" t="s">
        <v>28</v>
      </c>
      <c r="C70" s="69" t="s">
        <v>188</v>
      </c>
      <c r="D70" s="51" t="s"/>
      <c r="E70" s="51" t="s"/>
      <c r="F70" s="51" t="s"/>
      <c r="G70" s="51" t="s"/>
      <c r="H70" s="51" t="s"/>
      <c r="I70" s="51" t="s"/>
      <c r="J70" s="51" t="s"/>
      <c r="K70" s="51" t="s"/>
      <c r="L70" s="54" t="s"/>
      <c r="M70" s="81" t="n">
        <v>8</v>
      </c>
      <c r="N70" s="82" t="n"/>
      <c r="O70" s="83" t="n"/>
      <c r="P70" s="81" t="n">
        <v>6</v>
      </c>
      <c r="Q70" s="82" t="n"/>
      <c r="R70" s="83" t="n"/>
      <c r="S70" s="81" t="n">
        <v>0</v>
      </c>
      <c r="T70" s="82" t="n"/>
      <c r="U70" s="83" t="n"/>
      <c r="V70" s="81" t="n">
        <v>5</v>
      </c>
      <c r="W70" s="82" t="n"/>
      <c r="X70" s="111" t="n"/>
      <c r="Y70" s="58" t="s"/>
    </row>
    <row customHeight="true" hidden="false" ht="70.71435546875" outlineLevel="0" r="71">
      <c r="A71" s="59" t="s"/>
      <c r="B71" s="60" t="s">
        <v>29</v>
      </c>
      <c r="C71" s="91" t="s">
        <v>189</v>
      </c>
      <c r="D71" s="59" t="s"/>
      <c r="E71" s="59" t="s"/>
      <c r="F71" s="59" t="s"/>
      <c r="G71" s="59" t="s"/>
      <c r="H71" s="59" t="s"/>
      <c r="I71" s="59" t="s"/>
      <c r="J71" s="59" t="s"/>
      <c r="K71" s="59" t="s"/>
      <c r="L71" s="62" t="s"/>
      <c r="M71" s="93" t="s"/>
      <c r="N71" s="94" t="s"/>
      <c r="O71" s="95" t="s"/>
      <c r="P71" s="93" t="s"/>
      <c r="Q71" s="94" t="s"/>
      <c r="R71" s="95" t="s"/>
      <c r="S71" s="93" t="s"/>
      <c r="T71" s="94" t="s"/>
      <c r="U71" s="95" t="s"/>
      <c r="V71" s="93" t="s"/>
      <c r="W71" s="94" t="s"/>
      <c r="X71" s="117" t="s"/>
      <c r="Y71" s="66" t="s"/>
    </row>
    <row customHeight="true" hidden="false" ht="48.857177734375" outlineLevel="0" r="72">
      <c r="A72" s="67" t="s">
        <v>190</v>
      </c>
      <c r="B72" s="68" t="s">
        <v>191</v>
      </c>
      <c r="C72" s="69" t="s">
        <v>192</v>
      </c>
      <c r="D72" s="67" t="s">
        <v>33</v>
      </c>
      <c r="E72" s="67" t="s">
        <v>193</v>
      </c>
      <c r="F72" s="67" t="s">
        <v>167</v>
      </c>
      <c r="G72" s="67" t="s">
        <v>194</v>
      </c>
      <c r="H72" s="67" t="s">
        <v>195</v>
      </c>
      <c r="I72" s="67" t="s">
        <v>196</v>
      </c>
      <c r="J72" s="67" t="s">
        <v>197</v>
      </c>
      <c r="K72" s="67" t="s">
        <v>198</v>
      </c>
      <c r="L72" s="71" t="s">
        <v>199</v>
      </c>
      <c r="M72" s="98" t="n">
        <v>3025906.9</v>
      </c>
      <c r="N72" s="99" t="n">
        <f aca="false" ca="false" dt2D="false" dtr="false" t="normal">M73/M72*100</f>
        <v>99.54120531599965</v>
      </c>
      <c r="O72" s="74" t="n">
        <v>5</v>
      </c>
      <c r="P72" s="98" t="n">
        <v>586535.5</v>
      </c>
      <c r="Q72" s="99" t="n">
        <f aca="false" ca="false" dt2D="false" dtr="false" t="normal">P73/P72*100</f>
        <v>99.93833280338531</v>
      </c>
      <c r="R72" s="74" t="n">
        <v>5</v>
      </c>
      <c r="S72" s="98" t="n">
        <v>1099808.4</v>
      </c>
      <c r="T72" s="99" t="n">
        <f aca="false" ca="false" dt2D="false" dtr="false" t="normal">S73/S72*100</f>
        <v>93.2204736752329</v>
      </c>
      <c r="U72" s="101" t="n">
        <v>4</v>
      </c>
      <c r="V72" s="254" t="n">
        <v>175201.3</v>
      </c>
      <c r="W72" s="255" t="n">
        <f aca="false" ca="false" dt2D="false" dtr="false" t="normal">V73/V72*100</f>
        <v>97.37182315428026</v>
      </c>
      <c r="X72" s="101" t="n">
        <v>5</v>
      </c>
      <c r="Y72" s="50" t="n">
        <f aca="false" ca="false" dt2D="false" dtr="false" t="normal">(O72+R72+U72+X72)/4</f>
        <v>4.75</v>
      </c>
    </row>
    <row customHeight="true" hidden="false" ht="52.178466796875" outlineLevel="0" r="73">
      <c r="A73" s="51" t="s"/>
      <c r="B73" s="79" t="s">
        <v>28</v>
      </c>
      <c r="C73" s="69" t="s">
        <v>200</v>
      </c>
      <c r="D73" s="51" t="s"/>
      <c r="E73" s="51" t="s"/>
      <c r="F73" s="51" t="s"/>
      <c r="G73" s="51" t="s"/>
      <c r="H73" s="51" t="s"/>
      <c r="I73" s="51" t="s"/>
      <c r="J73" s="51" t="s"/>
      <c r="K73" s="51" t="s"/>
      <c r="L73" s="54" t="s"/>
      <c r="M73" s="106" t="n">
        <v>3012024.2</v>
      </c>
      <c r="N73" s="107" t="n"/>
      <c r="O73" s="171" t="n"/>
      <c r="P73" s="106" t="n">
        <v>586173.8</v>
      </c>
      <c r="Q73" s="107" t="n"/>
      <c r="R73" s="171" t="n"/>
      <c r="S73" s="106" t="n">
        <v>1025246.6</v>
      </c>
      <c r="T73" s="107" t="n"/>
      <c r="U73" s="171" t="n"/>
      <c r="V73" s="278" t="n">
        <v>170596.7</v>
      </c>
      <c r="W73" s="174" t="n"/>
      <c r="X73" s="111" t="n"/>
      <c r="Y73" s="58" t="s"/>
    </row>
    <row customHeight="true" hidden="false" ht="60" outlineLevel="0" r="74">
      <c r="A74" s="59" t="s"/>
      <c r="B74" s="41" t="s">
        <v>29</v>
      </c>
      <c r="C74" s="91" t="s">
        <v>201</v>
      </c>
      <c r="D74" s="59" t="s"/>
      <c r="E74" s="59" t="s"/>
      <c r="F74" s="59" t="s"/>
      <c r="G74" s="59" t="s"/>
      <c r="H74" s="59" t="s"/>
      <c r="I74" s="59" t="s"/>
      <c r="J74" s="59" t="s"/>
      <c r="K74" s="59" t="s"/>
      <c r="L74" s="62" t="s"/>
      <c r="M74" s="113" t="s"/>
      <c r="N74" s="114" t="s"/>
      <c r="O74" s="176" t="s"/>
      <c r="P74" s="113" t="s"/>
      <c r="Q74" s="114" t="s"/>
      <c r="R74" s="176" t="s"/>
      <c r="S74" s="113" t="s"/>
      <c r="T74" s="114" t="s"/>
      <c r="U74" s="176" t="s"/>
      <c r="V74" s="279" t="s"/>
      <c r="W74" s="179" t="s"/>
      <c r="X74" s="117" t="s"/>
      <c r="Y74" s="66" t="s"/>
    </row>
    <row customHeight="true" ht="43.5" outlineLevel="0" r="75">
      <c r="A75" s="280" t="s">
        <v>202</v>
      </c>
      <c r="B75" s="195" t="s">
        <v>203</v>
      </c>
      <c r="C75" s="281" t="s">
        <v>204</v>
      </c>
      <c r="D75" s="67" t="n"/>
      <c r="E75" s="67" t="s">
        <v>205</v>
      </c>
      <c r="F75" s="67" t="s">
        <v>206</v>
      </c>
      <c r="G75" s="67" t="s">
        <v>207</v>
      </c>
      <c r="H75" s="67" t="s">
        <v>208</v>
      </c>
      <c r="I75" s="67" t="s">
        <v>209</v>
      </c>
      <c r="J75" s="67" t="n"/>
      <c r="K75" s="67" t="n"/>
      <c r="L75" s="71" t="s">
        <v>210</v>
      </c>
      <c r="M75" s="72" t="n">
        <v>2</v>
      </c>
      <c r="N75" s="282" t="n">
        <v>2</v>
      </c>
      <c r="O75" s="101" t="n">
        <v>2</v>
      </c>
      <c r="P75" s="283" t="n">
        <v>1</v>
      </c>
      <c r="Q75" s="282" t="n">
        <v>1</v>
      </c>
      <c r="R75" s="101" t="n">
        <v>1</v>
      </c>
      <c r="S75" s="72" t="n">
        <v>1</v>
      </c>
      <c r="T75" s="282" t="n">
        <v>1</v>
      </c>
      <c r="U75" s="101" t="n">
        <v>1</v>
      </c>
      <c r="V75" s="262" t="s">
        <v>161</v>
      </c>
      <c r="W75" s="284" t="s">
        <v>161</v>
      </c>
      <c r="X75" s="264" t="s">
        <v>161</v>
      </c>
      <c r="Y75" s="285" t="n">
        <f aca="false" ca="false" dt2D="false" dtr="false" t="normal">(O75+R75+U75)/3</f>
        <v>1.3333333333333333</v>
      </c>
    </row>
    <row customHeight="true" ht="45.75" outlineLevel="0" r="76">
      <c r="A76" s="286" t="s"/>
      <c r="B76" s="207" t="s"/>
      <c r="C76" s="287" t="s">
        <v>211</v>
      </c>
      <c r="D76" s="51" t="s"/>
      <c r="E76" s="51" t="s"/>
      <c r="F76" s="51" t="s"/>
      <c r="G76" s="51" t="s"/>
      <c r="H76" s="51" t="s"/>
      <c r="I76" s="51" t="s"/>
      <c r="J76" s="51" t="s"/>
      <c r="K76" s="51" t="s"/>
      <c r="L76" s="54" t="s"/>
      <c r="M76" s="288" t="s"/>
      <c r="N76" s="289" t="s"/>
      <c r="O76" s="290" t="s"/>
      <c r="P76" s="291" t="s"/>
      <c r="Q76" s="289" t="s"/>
      <c r="R76" s="290" t="s"/>
      <c r="S76" s="288" t="s"/>
      <c r="T76" s="289" t="s"/>
      <c r="U76" s="290" t="s"/>
      <c r="V76" s="292" t="s"/>
      <c r="W76" s="293" t="s"/>
      <c r="X76" s="294" t="s"/>
      <c r="Y76" s="295" t="s"/>
    </row>
    <row customHeight="true" ht="44.25" outlineLevel="0" r="77">
      <c r="A77" s="286" t="s"/>
      <c r="B77" s="296" t="s">
        <v>28</v>
      </c>
      <c r="C77" s="69" t="s">
        <v>212</v>
      </c>
      <c r="D77" s="51" t="s"/>
      <c r="E77" s="51" t="s"/>
      <c r="F77" s="51" t="s"/>
      <c r="G77" s="51" t="s"/>
      <c r="H77" s="51" t="s"/>
      <c r="I77" s="51" t="s"/>
      <c r="J77" s="51" t="s"/>
      <c r="K77" s="51" t="s"/>
      <c r="L77" s="54" t="s"/>
      <c r="M77" s="297" t="n"/>
      <c r="N77" s="298" t="n"/>
      <c r="O77" s="299" t="n"/>
      <c r="P77" s="297" t="n"/>
      <c r="Q77" s="298" t="n"/>
      <c r="R77" s="299" t="n"/>
      <c r="S77" s="297" t="n"/>
      <c r="T77" s="298" t="n"/>
      <c r="U77" s="299" t="n"/>
      <c r="V77" s="297" t="n"/>
      <c r="W77" s="298" t="n"/>
      <c r="X77" s="299" t="n"/>
      <c r="Y77" s="295" t="s"/>
    </row>
    <row customHeight="true" hidden="false" ht="47.571533203125" outlineLevel="0" r="78">
      <c r="A78" s="300" t="s"/>
      <c r="B78" s="301" t="s">
        <v>29</v>
      </c>
      <c r="C78" s="91" t="s">
        <v>213</v>
      </c>
      <c r="D78" s="59" t="s"/>
      <c r="E78" s="59" t="s"/>
      <c r="F78" s="59" t="s"/>
      <c r="G78" s="59" t="s"/>
      <c r="H78" s="59" t="s"/>
      <c r="I78" s="59" t="s"/>
      <c r="J78" s="59" t="s"/>
      <c r="K78" s="59" t="s"/>
      <c r="L78" s="62" t="s"/>
      <c r="M78" s="302" t="n"/>
      <c r="N78" s="303" t="n"/>
      <c r="O78" s="304" t="n"/>
      <c r="P78" s="302" t="n"/>
      <c r="Q78" s="303" t="n"/>
      <c r="R78" s="304" t="n"/>
      <c r="S78" s="302" t="n"/>
      <c r="T78" s="303" t="n"/>
      <c r="U78" s="304" t="n"/>
      <c r="V78" s="302" t="n"/>
      <c r="W78" s="303" t="n"/>
      <c r="X78" s="304" t="n"/>
      <c r="Y78" s="305" t="s"/>
    </row>
    <row customHeight="true" hidden="false" ht="63.3212890625" outlineLevel="0" r="79">
      <c r="A79" s="67" t="s">
        <v>214</v>
      </c>
      <c r="B79" s="68" t="s">
        <v>215</v>
      </c>
      <c r="C79" s="181" t="s">
        <v>216</v>
      </c>
      <c r="D79" s="67" t="s">
        <v>24</v>
      </c>
      <c r="E79" s="67" t="s">
        <v>25</v>
      </c>
      <c r="F79" s="67" t="s">
        <v>26</v>
      </c>
      <c r="G79" s="67" t="n">
        <v>4</v>
      </c>
      <c r="H79" s="67" t="n">
        <v>3</v>
      </c>
      <c r="I79" s="67" t="n">
        <v>2</v>
      </c>
      <c r="J79" s="67" t="n">
        <v>1</v>
      </c>
      <c r="K79" s="67" t="n">
        <v>0</v>
      </c>
      <c r="L79" s="306" t="n"/>
      <c r="M79" s="72" t="n">
        <v>0</v>
      </c>
      <c r="N79" s="74" t="n">
        <v>0</v>
      </c>
      <c r="O79" s="74" t="n">
        <v>5</v>
      </c>
      <c r="P79" s="72" t="n">
        <v>0</v>
      </c>
      <c r="Q79" s="74" t="n">
        <v>0</v>
      </c>
      <c r="R79" s="74" t="n">
        <v>5</v>
      </c>
      <c r="S79" s="72" t="n">
        <v>0</v>
      </c>
      <c r="T79" s="74" t="n">
        <v>0</v>
      </c>
      <c r="U79" s="101" t="n">
        <v>5</v>
      </c>
      <c r="V79" s="122" t="n">
        <v>0</v>
      </c>
      <c r="W79" s="75" t="n">
        <v>0</v>
      </c>
      <c r="X79" s="101" t="n">
        <v>5</v>
      </c>
      <c r="Y79" s="50" t="n">
        <f aca="false" ca="false" dt2D="false" dtr="false" t="normal">(O79+R79+U79+X79)/4</f>
        <v>5</v>
      </c>
    </row>
    <row outlineLevel="0" r="80">
      <c r="A80" s="51" t="s"/>
      <c r="B80" s="41" t="s">
        <v>28</v>
      </c>
      <c r="C80" s="53" t="s"/>
      <c r="D80" s="51" t="s"/>
      <c r="E80" s="51" t="s"/>
      <c r="F80" s="51" t="s"/>
      <c r="G80" s="51" t="s"/>
      <c r="H80" s="51" t="s"/>
      <c r="I80" s="51" t="s"/>
      <c r="J80" s="51" t="s"/>
      <c r="K80" s="51" t="s"/>
      <c r="L80" s="307" t="s"/>
      <c r="M80" s="124" t="n"/>
      <c r="N80" s="119" t="n"/>
      <c r="O80" s="108" t="n"/>
      <c r="P80" s="124" t="n"/>
      <c r="Q80" s="119" t="n"/>
      <c r="R80" s="108" t="n"/>
      <c r="S80" s="124" t="n"/>
      <c r="T80" s="119" t="n"/>
      <c r="U80" s="108" t="n"/>
      <c r="V80" s="184" t="n"/>
      <c r="W80" s="110" t="n"/>
      <c r="X80" s="111" t="n"/>
      <c r="Y80" s="58" t="s"/>
    </row>
    <row ht="15.75" outlineLevel="0" r="81">
      <c r="A81" s="59" t="s"/>
      <c r="B81" s="60" t="s">
        <v>29</v>
      </c>
      <c r="C81" s="61" t="s"/>
      <c r="D81" s="59" t="s"/>
      <c r="E81" s="59" t="s"/>
      <c r="F81" s="59" t="s"/>
      <c r="G81" s="59" t="s"/>
      <c r="H81" s="59" t="s"/>
      <c r="I81" s="59" t="s"/>
      <c r="J81" s="59" t="s"/>
      <c r="K81" s="59" t="s"/>
      <c r="L81" s="308" t="s"/>
      <c r="M81" s="63" t="s"/>
      <c r="N81" s="64" t="s"/>
      <c r="O81" s="65" t="s"/>
      <c r="P81" s="63" t="s"/>
      <c r="Q81" s="64" t="s"/>
      <c r="R81" s="65" t="s"/>
      <c r="S81" s="63" t="s"/>
      <c r="T81" s="64" t="s"/>
      <c r="U81" s="65" t="s"/>
      <c r="V81" s="185" t="s"/>
      <c r="W81" s="116" t="s"/>
      <c r="X81" s="117" t="s"/>
      <c r="Y81" s="66" t="s"/>
    </row>
    <row customHeight="true" hidden="false" ht="39.214111328125" outlineLevel="0" r="82">
      <c r="A82" s="67" t="s">
        <v>217</v>
      </c>
      <c r="B82" s="68" t="s">
        <v>218</v>
      </c>
      <c r="C82" s="69" t="s">
        <v>219</v>
      </c>
      <c r="D82" s="67" t="s">
        <v>33</v>
      </c>
      <c r="E82" s="67" t="s">
        <v>220</v>
      </c>
      <c r="F82" s="67" t="s">
        <v>221</v>
      </c>
      <c r="G82" s="67" t="n">
        <v>100</v>
      </c>
      <c r="H82" s="67" t="n"/>
      <c r="I82" s="67" t="s">
        <v>222</v>
      </c>
      <c r="J82" s="67" t="n"/>
      <c r="K82" s="67" t="n"/>
      <c r="L82" s="71" t="s">
        <v>223</v>
      </c>
      <c r="M82" s="309" t="n">
        <v>0</v>
      </c>
      <c r="N82" s="310" t="n">
        <f aca="false" ca="false" dt2D="false" dtr="false" t="normal">M82/M83*100</f>
        <v>0</v>
      </c>
      <c r="O82" s="311" t="n">
        <v>3</v>
      </c>
      <c r="P82" s="309" t="n">
        <v>0</v>
      </c>
      <c r="Q82" s="310" t="n">
        <v>0</v>
      </c>
      <c r="R82" s="311" t="n">
        <v>3</v>
      </c>
      <c r="S82" s="309" t="n">
        <v>6306.1</v>
      </c>
      <c r="T82" s="310" t="n">
        <f aca="false" ca="false" dt2D="false" dtr="false" t="normal">S82/S83*100</f>
        <v>65.31975720411842</v>
      </c>
      <c r="U82" s="311" t="n">
        <v>3</v>
      </c>
      <c r="V82" s="309" t="n">
        <v>922850.7</v>
      </c>
      <c r="W82" s="310" t="n">
        <f aca="false" ca="false" dt2D="false" dtr="false" t="normal">V82/V83*100</f>
        <v>117.45639918930517</v>
      </c>
      <c r="X82" s="311" t="n">
        <v>0</v>
      </c>
      <c r="Y82" s="312" t="n">
        <f aca="false" ca="false" dt2D="false" dtr="false" t="normal">(O82+R82+U82+X82)/4</f>
        <v>2.25</v>
      </c>
    </row>
    <row customHeight="true" hidden="false" ht="40.71435546875" outlineLevel="0" r="83">
      <c r="A83" s="51" t="s"/>
      <c r="B83" s="79" t="s">
        <v>28</v>
      </c>
      <c r="C83" s="69" t="s">
        <v>224</v>
      </c>
      <c r="D83" s="51" t="s"/>
      <c r="E83" s="51" t="s"/>
      <c r="F83" s="51" t="s"/>
      <c r="G83" s="51" t="s"/>
      <c r="H83" s="51" t="s"/>
      <c r="I83" s="51" t="s"/>
      <c r="J83" s="51" t="s"/>
      <c r="K83" s="51" t="s"/>
      <c r="L83" s="54" t="s"/>
      <c r="M83" s="313" t="n">
        <v>41.1</v>
      </c>
      <c r="N83" s="314" t="n"/>
      <c r="O83" s="315" t="n"/>
      <c r="P83" s="313" t="n">
        <v>0</v>
      </c>
      <c r="Q83" s="314" t="n"/>
      <c r="R83" s="315" t="n"/>
      <c r="S83" s="313" t="n">
        <v>9654.2</v>
      </c>
      <c r="T83" s="314" t="n"/>
      <c r="U83" s="315" t="n"/>
      <c r="V83" s="313" t="n">
        <v>785696.4</v>
      </c>
      <c r="W83" s="314" t="n"/>
      <c r="X83" s="315" t="n"/>
      <c r="Y83" s="316" t="s"/>
    </row>
    <row customHeight="true" ht="43.5" outlineLevel="0" r="84">
      <c r="A84" s="59" t="s"/>
      <c r="B84" s="317" t="s">
        <v>225</v>
      </c>
      <c r="C84" s="91" t="s">
        <v>226</v>
      </c>
      <c r="D84" s="59" t="s"/>
      <c r="E84" s="59" t="s"/>
      <c r="F84" s="59" t="s"/>
      <c r="G84" s="59" t="s"/>
      <c r="H84" s="59" t="s"/>
      <c r="I84" s="59" t="s"/>
      <c r="J84" s="59" t="s"/>
      <c r="K84" s="59" t="s"/>
      <c r="L84" s="62" t="s"/>
      <c r="M84" s="318" t="s"/>
      <c r="N84" s="319" t="s"/>
      <c r="O84" s="320" t="s"/>
      <c r="P84" s="318" t="s"/>
      <c r="Q84" s="319" t="s"/>
      <c r="R84" s="320" t="s"/>
      <c r="S84" s="318" t="s"/>
      <c r="T84" s="319" t="s"/>
      <c r="U84" s="320" t="s"/>
      <c r="V84" s="318" t="s"/>
      <c r="W84" s="319" t="s"/>
      <c r="X84" s="320" t="s"/>
      <c r="Y84" s="321" t="s"/>
    </row>
    <row customHeight="true" hidden="false" ht="39.107177734375" outlineLevel="0" r="85">
      <c r="A85" s="322" t="s">
        <v>227</v>
      </c>
      <c r="B85" s="68" t="s">
        <v>228</v>
      </c>
      <c r="C85" s="69" t="s">
        <v>229</v>
      </c>
      <c r="D85" s="67" t="s">
        <v>33</v>
      </c>
      <c r="E85" s="67" t="s">
        <v>230</v>
      </c>
      <c r="F85" s="323" t="s">
        <v>231</v>
      </c>
      <c r="G85" s="67" t="s">
        <v>56</v>
      </c>
      <c r="H85" s="67" t="n"/>
      <c r="I85" s="67" t="n"/>
      <c r="J85" s="67" t="s">
        <v>232</v>
      </c>
      <c r="K85" s="323" t="s">
        <v>233</v>
      </c>
      <c r="L85" s="71" t="s">
        <v>234</v>
      </c>
      <c r="M85" s="324" t="n">
        <v>0</v>
      </c>
      <c r="N85" s="284" t="n"/>
      <c r="O85" s="325" t="n">
        <v>5</v>
      </c>
      <c r="P85" s="326" t="n">
        <v>0</v>
      </c>
      <c r="Q85" s="327" t="n"/>
      <c r="R85" s="311" t="n">
        <v>5</v>
      </c>
      <c r="S85" s="326" t="n">
        <v>0</v>
      </c>
      <c r="T85" s="327" t="n"/>
      <c r="U85" s="311" t="n">
        <v>5</v>
      </c>
      <c r="V85" s="326" t="n">
        <v>0</v>
      </c>
      <c r="W85" s="327" t="n"/>
      <c r="X85" s="311" t="n">
        <v>5</v>
      </c>
      <c r="Y85" s="312" t="n">
        <f aca="false" ca="false" dt2D="false" dtr="false" t="normal">(O85+R85+U85+X85)/4</f>
        <v>5</v>
      </c>
    </row>
    <row customHeight="true" hidden="false" ht="60.21435546875" outlineLevel="0" r="86">
      <c r="A86" s="328" t="s"/>
      <c r="B86" s="79" t="s">
        <v>28</v>
      </c>
      <c r="C86" s="69" t="s">
        <v>235</v>
      </c>
      <c r="D86" s="51" t="s"/>
      <c r="E86" s="51" t="s"/>
      <c r="F86" s="323" t="s">
        <v>236</v>
      </c>
      <c r="G86" s="51" t="s"/>
      <c r="H86" s="51" t="s"/>
      <c r="I86" s="51" t="s"/>
      <c r="J86" s="51" t="s"/>
      <c r="K86" s="323" t="s">
        <v>237</v>
      </c>
      <c r="L86" s="54" t="s"/>
      <c r="M86" s="329" t="n">
        <v>0</v>
      </c>
      <c r="N86" s="330" t="n"/>
      <c r="O86" s="331" t="n"/>
      <c r="P86" s="332" t="n">
        <v>0</v>
      </c>
      <c r="Q86" s="314" t="n"/>
      <c r="R86" s="315" t="n"/>
      <c r="S86" s="332" t="n">
        <v>0</v>
      </c>
      <c r="T86" s="314" t="n"/>
      <c r="U86" s="315" t="n"/>
      <c r="V86" s="332" t="n">
        <v>0</v>
      </c>
      <c r="W86" s="314" t="n"/>
      <c r="X86" s="315" t="n"/>
      <c r="Y86" s="316" t="s"/>
    </row>
    <row customHeight="true" ht="66" outlineLevel="0" r="87">
      <c r="A87" s="333" t="s"/>
      <c r="B87" s="317" t="s">
        <v>225</v>
      </c>
      <c r="C87" s="91" t="s">
        <v>238</v>
      </c>
      <c r="D87" s="59" t="s"/>
      <c r="E87" s="59" t="s"/>
      <c r="F87" s="334" t="n"/>
      <c r="G87" s="59" t="s"/>
      <c r="H87" s="59" t="s"/>
      <c r="I87" s="59" t="s"/>
      <c r="J87" s="59" t="s"/>
      <c r="K87" s="334" t="n"/>
      <c r="L87" s="62" t="s"/>
      <c r="M87" s="335" t="s"/>
      <c r="N87" s="336" t="s"/>
      <c r="O87" s="337" t="s"/>
      <c r="P87" s="338" t="s"/>
      <c r="Q87" s="319" t="s"/>
      <c r="R87" s="320" t="s"/>
      <c r="S87" s="338" t="s"/>
      <c r="T87" s="319" t="s"/>
      <c r="U87" s="320" t="s"/>
      <c r="V87" s="338" t="s"/>
      <c r="W87" s="319" t="s"/>
      <c r="X87" s="320" t="s"/>
      <c r="Y87" s="321" t="s"/>
    </row>
    <row customHeight="true" hidden="false" ht="75.53564453125" outlineLevel="0" r="88">
      <c r="A88" s="322" t="s">
        <v>239</v>
      </c>
      <c r="B88" s="68" t="s">
        <v>240</v>
      </c>
      <c r="C88" s="181" t="s">
        <v>241</v>
      </c>
      <c r="D88" s="67" t="s">
        <v>242</v>
      </c>
      <c r="E88" s="67" t="s">
        <v>178</v>
      </c>
      <c r="F88" s="67" t="s">
        <v>179</v>
      </c>
      <c r="G88" s="67" t="n"/>
      <c r="H88" s="67" t="n"/>
      <c r="I88" s="67" t="n"/>
      <c r="J88" s="67" t="n"/>
      <c r="K88" s="67" t="s">
        <v>180</v>
      </c>
      <c r="L88" s="71" t="n"/>
      <c r="M88" s="339" t="s">
        <v>180</v>
      </c>
      <c r="N88" s="340" t="n"/>
      <c r="O88" s="74" t="n">
        <v>5</v>
      </c>
      <c r="P88" s="72" t="s">
        <v>180</v>
      </c>
      <c r="Q88" s="74" t="n"/>
      <c r="R88" s="74" t="n">
        <v>5</v>
      </c>
      <c r="S88" s="339" t="s">
        <v>180</v>
      </c>
      <c r="T88" s="340" t="n"/>
      <c r="U88" s="101" t="n">
        <v>5</v>
      </c>
      <c r="V88" s="262" t="s">
        <v>161</v>
      </c>
      <c r="W88" s="263" t="s">
        <v>161</v>
      </c>
      <c r="X88" s="264" t="s">
        <v>161</v>
      </c>
      <c r="Y88" s="50" t="n">
        <f aca="false" ca="false" dt2D="false" dtr="false" t="normal">(O88+R88+U88)/3</f>
        <v>5</v>
      </c>
    </row>
    <row customHeight="true" hidden="false" ht="16.178466796875" outlineLevel="0" r="89">
      <c r="A89" s="328" t="s"/>
      <c r="B89" s="79" t="s">
        <v>28</v>
      </c>
      <c r="C89" s="53" t="s"/>
      <c r="D89" s="51" t="s"/>
      <c r="E89" s="51" t="s"/>
      <c r="F89" s="51" t="s"/>
      <c r="G89" s="51" t="s"/>
      <c r="H89" s="51" t="s"/>
      <c r="I89" s="51" t="s"/>
      <c r="J89" s="51" t="s"/>
      <c r="K89" s="51" t="s"/>
      <c r="L89" s="54" t="s"/>
      <c r="M89" s="124" t="n"/>
      <c r="N89" s="119" t="n"/>
      <c r="O89" s="108" t="n"/>
      <c r="P89" s="124" t="n"/>
      <c r="Q89" s="119" t="n"/>
      <c r="R89" s="108" t="n"/>
      <c r="S89" s="124" t="n"/>
      <c r="T89" s="119" t="n"/>
      <c r="U89" s="108" t="n"/>
      <c r="V89" s="341" t="s">
        <v>243</v>
      </c>
      <c r="W89" s="110" t="n"/>
      <c r="X89" s="111" t="n"/>
      <c r="Y89" s="58" t="s"/>
    </row>
    <row customHeight="true" ht="18.75" outlineLevel="0" r="90">
      <c r="A90" s="333" t="s"/>
      <c r="B90" s="60" t="s">
        <v>29</v>
      </c>
      <c r="C90" s="61" t="s"/>
      <c r="D90" s="59" t="s"/>
      <c r="E90" s="59" t="s"/>
      <c r="F90" s="59" t="s"/>
      <c r="G90" s="59" t="s"/>
      <c r="H90" s="59" t="s"/>
      <c r="I90" s="59" t="s"/>
      <c r="J90" s="59" t="s"/>
      <c r="K90" s="59" t="s"/>
      <c r="L90" s="62" t="s"/>
      <c r="M90" s="63" t="s"/>
      <c r="N90" s="64" t="s"/>
      <c r="O90" s="65" t="s"/>
      <c r="P90" s="63" t="s"/>
      <c r="Q90" s="64" t="s"/>
      <c r="R90" s="65" t="s"/>
      <c r="S90" s="63" t="s"/>
      <c r="T90" s="64" t="s"/>
      <c r="U90" s="65" t="s"/>
      <c r="V90" s="342" t="s"/>
      <c r="W90" s="116" t="s"/>
      <c r="X90" s="117" t="s"/>
      <c r="Y90" s="66" t="s"/>
    </row>
    <row ht="30" outlineLevel="0" r="91">
      <c r="A91" s="67" t="s">
        <v>244</v>
      </c>
      <c r="B91" s="68" t="s">
        <v>245</v>
      </c>
      <c r="C91" s="69" t="s">
        <v>246</v>
      </c>
      <c r="D91" s="67" t="s">
        <v>33</v>
      </c>
      <c r="E91" s="67" t="s">
        <v>247</v>
      </c>
      <c r="F91" s="67" t="s">
        <v>248</v>
      </c>
      <c r="G91" s="67" t="s">
        <v>249</v>
      </c>
      <c r="H91" s="67" t="s">
        <v>250</v>
      </c>
      <c r="I91" s="67" t="s">
        <v>251</v>
      </c>
      <c r="J91" s="67" t="s">
        <v>252</v>
      </c>
      <c r="K91" s="67" t="s">
        <v>253</v>
      </c>
      <c r="L91" s="71" t="s">
        <v>254</v>
      </c>
      <c r="M91" s="343" t="n">
        <v>923076.8</v>
      </c>
      <c r="N91" s="344" t="n">
        <f aca="false" ca="false" dt2D="false" dtr="false" t="normal">(M91-M92)*100/M92</f>
        <v>32.565827172096334</v>
      </c>
      <c r="O91" s="325" t="n">
        <v>3</v>
      </c>
      <c r="P91" s="309" t="n">
        <v>160116.1</v>
      </c>
      <c r="Q91" s="310" t="n">
        <f aca="false" ca="false" dt2D="false" dtr="false" t="normal">(P91-P92)*100/P92</f>
        <v>12.742572835222276</v>
      </c>
      <c r="R91" s="311" t="n">
        <v>3</v>
      </c>
      <c r="S91" s="309" t="n">
        <v>498725.2</v>
      </c>
      <c r="T91" s="310" t="n">
        <f aca="false" ca="false" dt2D="false" dtr="false" t="normal">(S91-S92)*100/S92</f>
        <v>184.1624071048977</v>
      </c>
      <c r="U91" s="311" t="n">
        <v>0</v>
      </c>
      <c r="V91" s="309" t="n">
        <v>70225.5</v>
      </c>
      <c r="W91" s="310" t="n">
        <f aca="false" ca="false" dt2D="false" dtr="false" t="normal">(V91-V92)*100/V92</f>
        <v>109.89777923902322</v>
      </c>
      <c r="X91" s="311" t="n">
        <v>0</v>
      </c>
      <c r="Y91" s="312" t="n">
        <f aca="false" ca="false" dt2D="false" dtr="false" t="normal">(O91+R91+U91+X91)/4</f>
        <v>1.5</v>
      </c>
    </row>
    <row customHeight="true" hidden="false" ht="23.03564453125" outlineLevel="0" r="92">
      <c r="A92" s="51" t="s"/>
      <c r="B92" s="79" t="s">
        <v>28</v>
      </c>
      <c r="C92" s="69" t="s">
        <v>255</v>
      </c>
      <c r="D92" s="51" t="s"/>
      <c r="E92" s="51" t="s"/>
      <c r="F92" s="51" t="s"/>
      <c r="G92" s="51" t="s"/>
      <c r="H92" s="51" t="s"/>
      <c r="I92" s="51" t="s"/>
      <c r="J92" s="51" t="s"/>
      <c r="K92" s="51" t="s"/>
      <c r="L92" s="54" t="s"/>
      <c r="M92" s="345" t="n">
        <v>696315.8</v>
      </c>
      <c r="N92" s="346" t="n"/>
      <c r="O92" s="347" t="n"/>
      <c r="P92" s="348" t="n">
        <v>142019.2</v>
      </c>
      <c r="Q92" s="349" t="n"/>
      <c r="R92" s="350" t="n"/>
      <c r="S92" s="348" t="n">
        <v>175507.1</v>
      </c>
      <c r="T92" s="349" t="n"/>
      <c r="U92" s="350" t="n"/>
      <c r="V92" s="348" t="n">
        <v>33457</v>
      </c>
      <c r="W92" s="349" t="n"/>
      <c r="X92" s="350" t="n"/>
      <c r="Y92" s="316" t="s"/>
    </row>
    <row customHeight="true" ht="33" outlineLevel="0" r="93">
      <c r="A93" s="51" t="s"/>
      <c r="B93" s="351" t="s">
        <v>256</v>
      </c>
      <c r="C93" s="69" t="s">
        <v>257</v>
      </c>
      <c r="D93" s="51" t="s"/>
      <c r="E93" s="51" t="s"/>
      <c r="F93" s="51" t="s"/>
      <c r="G93" s="51" t="s"/>
      <c r="H93" s="51" t="s"/>
      <c r="I93" s="51" t="s"/>
      <c r="J93" s="51" t="s"/>
      <c r="K93" s="51" t="s"/>
      <c r="L93" s="54" t="s"/>
      <c r="M93" s="352" t="s"/>
      <c r="N93" s="353" t="s"/>
      <c r="O93" s="354" t="s"/>
      <c r="P93" s="355" t="s"/>
      <c r="Q93" s="356" t="s"/>
      <c r="R93" s="357" t="s"/>
      <c r="S93" s="355" t="s"/>
      <c r="T93" s="356" t="s"/>
      <c r="U93" s="357" t="s"/>
      <c r="V93" s="355" t="s"/>
      <c r="W93" s="356" t="s"/>
      <c r="X93" s="357" t="s"/>
      <c r="Y93" s="321" t="s"/>
    </row>
    <row hidden="true" ht="15.75" outlineLevel="0" r="94">
      <c r="A94" s="59" t="s"/>
      <c r="B94" s="90" t="n"/>
      <c r="C94" s="60" t="n"/>
      <c r="D94" s="59" t="s"/>
      <c r="E94" s="59" t="s"/>
      <c r="F94" s="59" t="s"/>
      <c r="G94" s="59" t="s"/>
      <c r="H94" s="59" t="s"/>
      <c r="I94" s="59" t="s"/>
      <c r="J94" s="59" t="s"/>
      <c r="K94" s="59" t="s"/>
      <c r="L94" s="62" t="s"/>
      <c r="M94" s="358" t="s"/>
      <c r="N94" s="359" t="s"/>
      <c r="O94" s="360" t="s"/>
    </row>
    <row customHeight="true" ht="22.5" outlineLevel="0" r="95">
      <c r="A95" s="224" t="s">
        <v>139</v>
      </c>
      <c r="B95" s="225" t="s"/>
      <c r="C95" s="225" t="s"/>
      <c r="D95" s="225" t="s"/>
      <c r="E95" s="225" t="s"/>
      <c r="F95" s="225" t="s"/>
      <c r="G95" s="225" t="s"/>
      <c r="H95" s="225" t="s"/>
      <c r="I95" s="225" t="s"/>
      <c r="J95" s="225" t="s"/>
      <c r="K95" s="226" t="s"/>
      <c r="L95" s="227" t="n"/>
      <c r="M95" s="228" t="n"/>
      <c r="N95" s="229" t="n"/>
      <c r="O95" s="230" t="n">
        <f aca="false" ca="false" dt2D="false" dtr="false" t="normal">10*5+3+3</f>
        <v>56</v>
      </c>
      <c r="P95" s="231" t="n"/>
      <c r="Q95" s="229" t="n"/>
      <c r="R95" s="232" t="n">
        <f aca="false" ca="false" dt2D="false" dtr="false" t="normal">10*5+3+3</f>
        <v>56</v>
      </c>
      <c r="S95" s="233" t="n"/>
      <c r="T95" s="229" t="n"/>
      <c r="U95" s="232" t="n">
        <f aca="false" ca="false" dt2D="false" dtr="false" t="normal">10*5+3+3</f>
        <v>56</v>
      </c>
      <c r="V95" s="234" t="n"/>
      <c r="W95" s="235" t="n"/>
      <c r="X95" s="232" t="n">
        <f aca="false" ca="false" dt2D="false" dtr="false" t="normal">7*5+3</f>
        <v>38</v>
      </c>
      <c r="Y95" s="236" t="n"/>
    </row>
    <row customFormat="true" customHeight="true" ht="21" outlineLevel="0" r="96" s="10">
      <c r="A96" s="237" t="s">
        <v>140</v>
      </c>
      <c r="B96" s="238" t="s"/>
      <c r="C96" s="238" t="s"/>
      <c r="D96" s="238" t="s"/>
      <c r="E96" s="238" t="s"/>
      <c r="F96" s="238" t="s"/>
      <c r="G96" s="238" t="s"/>
      <c r="H96" s="238" t="s"/>
      <c r="I96" s="238" t="s"/>
      <c r="J96" s="238" t="s"/>
      <c r="K96" s="239" t="s"/>
      <c r="L96" s="240" t="n"/>
      <c r="M96" s="241" t="n"/>
      <c r="N96" s="242" t="n"/>
      <c r="O96" s="243" t="n">
        <f aca="false" ca="false" dt2D="false" dtr="false" t="normal">O57+O60+O63+O66+O69+O72+O75+O79+O82+O85+O88+O91</f>
        <v>53</v>
      </c>
      <c r="P96" s="244" t="n"/>
      <c r="Q96" s="242" t="n"/>
      <c r="R96" s="245" t="n">
        <f aca="false" ca="false" dt2D="false" dtr="false" t="normal">R57+R60+R63+R66+R69+R72+R75+R79+R82+R85+R88+R91</f>
        <v>52</v>
      </c>
      <c r="S96" s="244" t="n"/>
      <c r="T96" s="242" t="n"/>
      <c r="U96" s="245" t="n">
        <f aca="false" ca="false" dt2D="false" dtr="false" t="normal">U57+U60+U63+U66+U69+U72+U75+U79+U82+U85+U88+U91</f>
        <v>38</v>
      </c>
      <c r="V96" s="246" t="n"/>
      <c r="W96" s="243" t="n"/>
      <c r="X96" s="245" t="n">
        <f aca="false" ca="false" dt2D="false" dtr="false" t="normal">X57+X66+X69+X72+X79+X82+X85+X91</f>
        <v>30</v>
      </c>
      <c r="Y96" s="247" t="n"/>
    </row>
    <row customHeight="true" ht="22.2861328125" outlineLevel="0" r="97">
      <c r="A97" s="361" t="s">
        <v>258</v>
      </c>
      <c r="B97" s="362" t="s"/>
      <c r="C97" s="362" t="s"/>
      <c r="D97" s="362" t="s"/>
      <c r="E97" s="362" t="s"/>
      <c r="F97" s="362" t="s"/>
      <c r="G97" s="362" t="s"/>
      <c r="H97" s="362" t="s"/>
      <c r="I97" s="362" t="s"/>
      <c r="J97" s="362" t="s"/>
      <c r="K97" s="362" t="s"/>
      <c r="L97" s="362" t="s"/>
      <c r="M97" s="362" t="s"/>
      <c r="N97" s="362" t="s"/>
      <c r="O97" s="362" t="s"/>
      <c r="P97" s="362" t="s"/>
      <c r="Q97" s="362" t="s"/>
      <c r="R97" s="362" t="s"/>
      <c r="S97" s="362" t="s"/>
      <c r="T97" s="362" t="s"/>
      <c r="U97" s="362" t="s"/>
      <c r="V97" s="362" t="s"/>
      <c r="W97" s="362" t="s"/>
      <c r="X97" s="362" t="s"/>
      <c r="Y97" s="363" t="s"/>
    </row>
    <row customHeight="true" hidden="false" ht="67.60693359375" outlineLevel="0" r="98">
      <c r="A98" s="40" t="s">
        <v>259</v>
      </c>
      <c r="B98" s="68" t="s">
        <v>260</v>
      </c>
      <c r="C98" s="42" t="s">
        <v>261</v>
      </c>
      <c r="D98" s="40" t="s">
        <v>24</v>
      </c>
      <c r="E98" s="40" t="s">
        <v>25</v>
      </c>
      <c r="F98" s="40" t="s">
        <v>26</v>
      </c>
      <c r="G98" s="40" t="n">
        <v>4</v>
      </c>
      <c r="H98" s="40" t="n">
        <v>3</v>
      </c>
      <c r="I98" s="40" t="n">
        <v>2</v>
      </c>
      <c r="J98" s="40" t="n">
        <v>1</v>
      </c>
      <c r="K98" s="40" t="n">
        <v>0</v>
      </c>
      <c r="L98" s="364" t="n"/>
      <c r="M98" s="365" t="n">
        <v>0</v>
      </c>
      <c r="N98" s="190" t="n">
        <v>0</v>
      </c>
      <c r="O98" s="190" t="n">
        <v>5</v>
      </c>
      <c r="P98" s="365" t="n">
        <v>0</v>
      </c>
      <c r="Q98" s="190" t="n">
        <v>0</v>
      </c>
      <c r="R98" s="190" t="n">
        <v>5</v>
      </c>
      <c r="S98" s="365" t="n">
        <v>0</v>
      </c>
      <c r="T98" s="190" t="n">
        <v>0</v>
      </c>
      <c r="U98" s="104" t="n">
        <v>5</v>
      </c>
      <c r="V98" s="122" t="n">
        <v>0</v>
      </c>
      <c r="W98" s="75" t="n">
        <v>0</v>
      </c>
      <c r="X98" s="101" t="n">
        <v>5</v>
      </c>
      <c r="Y98" s="366" t="n">
        <f aca="false" ca="false" dt2D="false" dtr="false" t="normal">(O98+R98+U98+X98)/4</f>
        <v>5</v>
      </c>
    </row>
    <row outlineLevel="0" r="99">
      <c r="A99" s="51" t="s"/>
      <c r="B99" s="41" t="s">
        <v>28</v>
      </c>
      <c r="C99" s="53" t="s"/>
      <c r="D99" s="51" t="s"/>
      <c r="E99" s="51" t="s"/>
      <c r="F99" s="51" t="s"/>
      <c r="G99" s="51" t="s"/>
      <c r="H99" s="51" t="s"/>
      <c r="I99" s="51" t="s"/>
      <c r="J99" s="51" t="s"/>
      <c r="K99" s="51" t="s"/>
      <c r="L99" s="367" t="s"/>
      <c r="M99" s="124" t="n"/>
      <c r="N99" s="119" t="n"/>
      <c r="O99" s="108" t="n"/>
      <c r="P99" s="124" t="n"/>
      <c r="Q99" s="119" t="n"/>
      <c r="R99" s="108" t="n"/>
      <c r="S99" s="124" t="n"/>
      <c r="T99" s="119" t="n"/>
      <c r="U99" s="108" t="n"/>
      <c r="V99" s="184" t="n"/>
      <c r="W99" s="110" t="n"/>
      <c r="X99" s="111" t="n"/>
      <c r="Y99" s="58" t="s"/>
    </row>
    <row ht="15.75" outlineLevel="0" r="100">
      <c r="A100" s="59" t="s"/>
      <c r="B100" s="60" t="s">
        <v>29</v>
      </c>
      <c r="C100" s="61" t="s"/>
      <c r="D100" s="59" t="s"/>
      <c r="E100" s="59" t="s"/>
      <c r="F100" s="59" t="s"/>
      <c r="G100" s="59" t="s"/>
      <c r="H100" s="59" t="s"/>
      <c r="I100" s="59" t="s"/>
      <c r="J100" s="59" t="s"/>
      <c r="K100" s="59" t="s"/>
      <c r="L100" s="368" t="s"/>
      <c r="M100" s="63" t="s"/>
      <c r="N100" s="64" t="s"/>
      <c r="O100" s="65" t="s"/>
      <c r="P100" s="63" t="s"/>
      <c r="Q100" s="64" t="s"/>
      <c r="R100" s="65" t="s"/>
      <c r="S100" s="63" t="s"/>
      <c r="T100" s="64" t="s"/>
      <c r="U100" s="65" t="s"/>
      <c r="V100" s="185" t="s"/>
      <c r="W100" s="116" t="s"/>
      <c r="X100" s="117" t="s"/>
      <c r="Y100" s="369" t="s"/>
    </row>
    <row customHeight="true" ht="58.179443359375" outlineLevel="0" r="101">
      <c r="A101" s="67" t="s">
        <v>262</v>
      </c>
      <c r="B101" s="68" t="s">
        <v>263</v>
      </c>
      <c r="C101" s="181" t="s">
        <v>264</v>
      </c>
      <c r="D101" s="67" t="s">
        <v>242</v>
      </c>
      <c r="E101" s="67" t="s">
        <v>265</v>
      </c>
      <c r="F101" s="67" t="s">
        <v>266</v>
      </c>
      <c r="G101" s="67" t="n"/>
      <c r="H101" s="67" t="n"/>
      <c r="I101" s="67" t="n"/>
      <c r="J101" s="67" t="n"/>
      <c r="K101" s="67" t="s">
        <v>267</v>
      </c>
      <c r="L101" s="71" t="s">
        <v>268</v>
      </c>
      <c r="M101" s="326" t="s">
        <v>269</v>
      </c>
      <c r="N101" s="327" t="s">
        <v>161</v>
      </c>
      <c r="O101" s="311" t="s">
        <v>161</v>
      </c>
      <c r="P101" s="326" t="s">
        <v>269</v>
      </c>
      <c r="Q101" s="327" t="s">
        <v>161</v>
      </c>
      <c r="R101" s="311" t="s">
        <v>161</v>
      </c>
      <c r="S101" s="326" t="s">
        <v>269</v>
      </c>
      <c r="T101" s="327" t="s">
        <v>161</v>
      </c>
      <c r="U101" s="311" t="s">
        <v>161</v>
      </c>
      <c r="V101" s="326" t="s">
        <v>269</v>
      </c>
      <c r="W101" s="327" t="s">
        <v>161</v>
      </c>
      <c r="X101" s="311" t="s">
        <v>161</v>
      </c>
      <c r="Y101" s="50" t="n"/>
    </row>
    <row customHeight="true" hidden="false" ht="16.82177734375" outlineLevel="0" r="102">
      <c r="A102" s="51" t="s"/>
      <c r="B102" s="79" t="s">
        <v>28</v>
      </c>
      <c r="C102" s="53" t="s"/>
      <c r="D102" s="51" t="s"/>
      <c r="E102" s="51" t="s"/>
      <c r="F102" s="51" t="s"/>
      <c r="G102" s="51" t="s"/>
      <c r="H102" s="51" t="s"/>
      <c r="I102" s="51" t="s"/>
      <c r="J102" s="51" t="s"/>
      <c r="K102" s="51" t="s"/>
      <c r="L102" s="54" t="s"/>
      <c r="M102" s="124" t="n"/>
      <c r="N102" s="119" t="n"/>
      <c r="O102" s="108" t="n"/>
      <c r="P102" s="124" t="n"/>
      <c r="Q102" s="119" t="n"/>
      <c r="R102" s="108" t="n"/>
      <c r="S102" s="124" t="n"/>
      <c r="T102" s="119" t="n"/>
      <c r="U102" s="108" t="n"/>
      <c r="V102" s="184" t="n"/>
      <c r="W102" s="110" t="n"/>
      <c r="X102" s="370" t="n"/>
      <c r="Y102" s="58" t="s"/>
    </row>
    <row customHeight="true" hidden="false" ht="16.607421875" outlineLevel="0" r="103">
      <c r="A103" s="59" t="s"/>
      <c r="B103" s="371" t="s">
        <v>256</v>
      </c>
      <c r="C103" s="61" t="s"/>
      <c r="D103" s="59" t="s"/>
      <c r="E103" s="59" t="s"/>
      <c r="F103" s="59" t="s"/>
      <c r="G103" s="59" t="s"/>
      <c r="H103" s="59" t="s"/>
      <c r="I103" s="59" t="s"/>
      <c r="J103" s="59" t="s"/>
      <c r="K103" s="59" t="s"/>
      <c r="L103" s="62" t="s"/>
      <c r="M103" s="63" t="s"/>
      <c r="N103" s="64" t="s"/>
      <c r="O103" s="65" t="s"/>
      <c r="P103" s="63" t="s"/>
      <c r="Q103" s="64" t="s"/>
      <c r="R103" s="65" t="s"/>
      <c r="S103" s="63" t="s"/>
      <c r="T103" s="64" t="s"/>
      <c r="U103" s="65" t="s"/>
      <c r="V103" s="185" t="s"/>
      <c r="W103" s="116" t="s"/>
      <c r="X103" s="372" t="s"/>
      <c r="Y103" s="66" t="s"/>
    </row>
    <row customHeight="true" hidden="false" ht="39.96435546875" outlineLevel="0" r="104">
      <c r="A104" s="67" t="s">
        <v>270</v>
      </c>
      <c r="B104" s="68" t="s">
        <v>271</v>
      </c>
      <c r="C104" s="181" t="s">
        <v>272</v>
      </c>
      <c r="D104" s="67" t="s">
        <v>242</v>
      </c>
      <c r="E104" s="67" t="s">
        <v>273</v>
      </c>
      <c r="F104" s="67" t="s">
        <v>274</v>
      </c>
      <c r="G104" s="67" t="n"/>
      <c r="H104" s="67" t="n"/>
      <c r="I104" s="67" t="n"/>
      <c r="J104" s="67" t="n"/>
      <c r="K104" s="67" t="s">
        <v>275</v>
      </c>
      <c r="L104" s="373" t="n"/>
      <c r="M104" s="283" t="s">
        <v>275</v>
      </c>
      <c r="N104" s="282" t="n"/>
      <c r="O104" s="74" t="n">
        <v>5</v>
      </c>
      <c r="P104" s="374" t="s">
        <v>275</v>
      </c>
      <c r="Q104" s="282" t="n"/>
      <c r="R104" s="74" t="n">
        <v>5</v>
      </c>
      <c r="S104" s="374" t="s">
        <v>275</v>
      </c>
      <c r="T104" s="282" t="n"/>
      <c r="U104" s="101" t="n">
        <v>5</v>
      </c>
      <c r="V104" s="374" t="s">
        <v>275</v>
      </c>
      <c r="W104" s="282" t="n"/>
      <c r="X104" s="101" t="n">
        <v>5</v>
      </c>
      <c r="Y104" s="375" t="n">
        <f aca="false" ca="false" dt2D="false" dtr="false" t="normal">(O104+R104+U104+X104)/4</f>
        <v>5</v>
      </c>
    </row>
    <row customHeight="true" ht="17.25" outlineLevel="0" r="105">
      <c r="A105" s="51" t="s"/>
      <c r="B105" s="41" t="s">
        <v>28</v>
      </c>
      <c r="C105" s="53" t="s"/>
      <c r="D105" s="51" t="s"/>
      <c r="E105" s="51" t="s"/>
      <c r="F105" s="51" t="s"/>
      <c r="G105" s="51" t="s"/>
      <c r="H105" s="51" t="s"/>
      <c r="I105" s="51" t="s"/>
      <c r="J105" s="51" t="s"/>
      <c r="K105" s="51" t="s"/>
      <c r="L105" s="367" t="s"/>
      <c r="M105" s="124" t="n"/>
      <c r="N105" s="119" t="n"/>
      <c r="O105" s="108" t="n"/>
      <c r="P105" s="124" t="n"/>
      <c r="Q105" s="119" t="n"/>
      <c r="R105" s="108" t="n"/>
      <c r="S105" s="124" t="n"/>
      <c r="T105" s="119" t="n"/>
      <c r="U105" s="108" t="n"/>
      <c r="V105" s="184" t="n"/>
      <c r="W105" s="110" t="n"/>
      <c r="X105" s="111" t="n"/>
      <c r="Y105" s="58" t="s"/>
    </row>
    <row customHeight="true" ht="18.75" outlineLevel="0" r="106">
      <c r="A106" s="59" t="s"/>
      <c r="B106" s="60" t="s">
        <v>29</v>
      </c>
      <c r="C106" s="61" t="s"/>
      <c r="D106" s="59" t="s"/>
      <c r="E106" s="59" t="s"/>
      <c r="F106" s="59" t="s"/>
      <c r="G106" s="59" t="s"/>
      <c r="H106" s="59" t="s"/>
      <c r="I106" s="59" t="s"/>
      <c r="J106" s="59" t="s"/>
      <c r="K106" s="59" t="s"/>
      <c r="L106" s="368" t="s"/>
      <c r="M106" s="63" t="s"/>
      <c r="N106" s="64" t="s"/>
      <c r="O106" s="65" t="s"/>
      <c r="P106" s="63" t="s"/>
      <c r="Q106" s="64" t="s"/>
      <c r="R106" s="65" t="s"/>
      <c r="S106" s="63" t="s"/>
      <c r="T106" s="64" t="s"/>
      <c r="U106" s="65" t="s"/>
      <c r="V106" s="185" t="s"/>
      <c r="W106" s="116" t="s"/>
      <c r="X106" s="117" t="s"/>
      <c r="Y106" s="369" t="s"/>
    </row>
    <row customHeight="true" ht="51.75" outlineLevel="0" r="107">
      <c r="A107" s="136" t="s">
        <v>276</v>
      </c>
      <c r="B107" s="68" t="s">
        <v>277</v>
      </c>
      <c r="C107" s="181" t="s">
        <v>278</v>
      </c>
      <c r="D107" s="67" t="s">
        <v>242</v>
      </c>
      <c r="E107" s="67" t="s">
        <v>279</v>
      </c>
      <c r="F107" s="67" t="s">
        <v>280</v>
      </c>
      <c r="G107" s="67" t="n"/>
      <c r="H107" s="67" t="n"/>
      <c r="I107" s="67" t="n"/>
      <c r="J107" s="67" t="n"/>
      <c r="K107" s="67" t="s">
        <v>281</v>
      </c>
      <c r="L107" s="373" t="n"/>
      <c r="M107" s="374" t="s">
        <v>280</v>
      </c>
      <c r="N107" s="376" t="n"/>
      <c r="O107" s="74" t="n">
        <v>0</v>
      </c>
      <c r="P107" s="374" t="s">
        <v>282</v>
      </c>
      <c r="Q107" s="376" t="n"/>
      <c r="R107" s="263" t="n">
        <v>5</v>
      </c>
      <c r="S107" s="283" t="s">
        <v>282</v>
      </c>
      <c r="T107" s="376" t="n"/>
      <c r="U107" s="75" t="n">
        <v>5</v>
      </c>
      <c r="V107" s="283" t="s">
        <v>282</v>
      </c>
      <c r="W107" s="376" t="n"/>
      <c r="X107" s="101" t="n">
        <v>5</v>
      </c>
      <c r="Y107" s="50" t="n">
        <f aca="false" ca="false" dt2D="false" dtr="false" t="normal">(O107+R107+U107+X107)/4</f>
        <v>3.75</v>
      </c>
    </row>
    <row customHeight="true" hidden="false" ht="18.53515625" outlineLevel="0" r="108">
      <c r="A108" s="144" t="s"/>
      <c r="B108" s="79" t="s">
        <v>28</v>
      </c>
      <c r="C108" s="53" t="s"/>
      <c r="D108" s="51" t="s"/>
      <c r="E108" s="51" t="s"/>
      <c r="F108" s="51" t="s"/>
      <c r="G108" s="51" t="s"/>
      <c r="H108" s="51" t="s"/>
      <c r="I108" s="51" t="s"/>
      <c r="J108" s="51" t="s"/>
      <c r="K108" s="51" t="s"/>
      <c r="L108" s="367" t="s"/>
      <c r="M108" s="124" t="n"/>
      <c r="N108" s="119" t="n"/>
      <c r="O108" s="108" t="n"/>
      <c r="P108" s="124" t="n"/>
      <c r="Q108" s="119" t="n"/>
      <c r="R108" s="108" t="n"/>
      <c r="S108" s="124" t="n"/>
      <c r="T108" s="119" t="n"/>
      <c r="U108" s="120" t="n"/>
      <c r="V108" s="184" t="n"/>
      <c r="W108" s="110" t="n"/>
      <c r="X108" s="111" t="n"/>
      <c r="Y108" s="58" t="s"/>
    </row>
    <row customHeight="true" ht="22.5" outlineLevel="0" r="109">
      <c r="A109" s="159" t="s"/>
      <c r="B109" s="60" t="s">
        <v>29</v>
      </c>
      <c r="C109" s="61" t="s"/>
      <c r="D109" s="59" t="s"/>
      <c r="E109" s="59" t="s"/>
      <c r="F109" s="59" t="s"/>
      <c r="G109" s="59" t="s"/>
      <c r="H109" s="59" t="s"/>
      <c r="I109" s="59" t="s"/>
      <c r="J109" s="59" t="s"/>
      <c r="K109" s="59" t="s"/>
      <c r="L109" s="368" t="s"/>
      <c r="M109" s="63" t="s"/>
      <c r="N109" s="64" t="s"/>
      <c r="O109" s="65" t="s"/>
      <c r="P109" s="63" t="s"/>
      <c r="Q109" s="64" t="s"/>
      <c r="R109" s="65" t="s"/>
      <c r="S109" s="63" t="s"/>
      <c r="T109" s="64" t="s"/>
      <c r="U109" s="121" t="s"/>
      <c r="V109" s="185" t="s"/>
      <c r="W109" s="116" t="s"/>
      <c r="X109" s="117" t="s"/>
      <c r="Y109" s="66" t="s"/>
    </row>
    <row customHeight="true" ht="22.5" outlineLevel="0" r="110">
      <c r="A110" s="224" t="s">
        <v>139</v>
      </c>
      <c r="B110" s="225" t="s"/>
      <c r="C110" s="225" t="s"/>
      <c r="D110" s="225" t="s"/>
      <c r="E110" s="225" t="s"/>
      <c r="F110" s="225" t="s"/>
      <c r="G110" s="225" t="s"/>
      <c r="H110" s="225" t="s"/>
      <c r="I110" s="225" t="s"/>
      <c r="J110" s="225" t="s"/>
      <c r="K110" s="226" t="s"/>
      <c r="L110" s="227" t="n"/>
      <c r="M110" s="228" t="n"/>
      <c r="N110" s="229" t="n"/>
      <c r="O110" s="230" t="n">
        <f aca="false" ca="false" dt2D="false" dtr="false" t="normal">5*3</f>
        <v>15</v>
      </c>
      <c r="P110" s="231" t="n"/>
      <c r="Q110" s="229" t="n"/>
      <c r="R110" s="377" t="n">
        <f aca="false" ca="false" dt2D="false" dtr="false" t="normal">5*3</f>
        <v>15</v>
      </c>
      <c r="S110" s="233" t="n"/>
      <c r="T110" s="229" t="n"/>
      <c r="U110" s="377" t="n">
        <f aca="false" ca="false" dt2D="false" dtr="false" t="normal">5*3</f>
        <v>15</v>
      </c>
      <c r="V110" s="234" t="n"/>
      <c r="W110" s="235" t="n"/>
      <c r="X110" s="377" t="n">
        <f aca="false" ca="false" dt2D="false" dtr="false" t="normal">5*3</f>
        <v>15</v>
      </c>
      <c r="Y110" s="378" t="n"/>
    </row>
    <row customFormat="true" customHeight="true" ht="21" outlineLevel="0" r="111" s="10">
      <c r="A111" s="237" t="s">
        <v>140</v>
      </c>
      <c r="B111" s="238" t="s"/>
      <c r="C111" s="238" t="s"/>
      <c r="D111" s="238" t="s"/>
      <c r="E111" s="238" t="s"/>
      <c r="F111" s="238" t="s"/>
      <c r="G111" s="238" t="s"/>
      <c r="H111" s="238" t="s"/>
      <c r="I111" s="238" t="s"/>
      <c r="J111" s="238" t="s"/>
      <c r="K111" s="239" t="s"/>
      <c r="L111" s="240" t="n"/>
      <c r="M111" s="241" t="n"/>
      <c r="N111" s="242" t="n"/>
      <c r="O111" s="243" t="n">
        <f aca="false" ca="false" dt2D="false" dtr="false" t="normal">O98+O104+O107</f>
        <v>10</v>
      </c>
      <c r="P111" s="244" t="n"/>
      <c r="Q111" s="242" t="n"/>
      <c r="R111" s="379" t="n">
        <f aca="false" ca="false" dt2D="false" dtr="false" t="normal">R98+R104+R107</f>
        <v>15</v>
      </c>
      <c r="S111" s="244" t="n"/>
      <c r="T111" s="242" t="n"/>
      <c r="U111" s="380" t="n">
        <f aca="false" ca="false" dt2D="false" dtr="false" t="normal">U98+U104+U107</f>
        <v>15</v>
      </c>
      <c r="V111" s="246" t="n"/>
      <c r="W111" s="243" t="n"/>
      <c r="X111" s="380" t="n">
        <f aca="false" ca="false" dt2D="false" dtr="false" t="normal">X98+X104+X107</f>
        <v>15</v>
      </c>
      <c r="Y111" s="381" t="n"/>
    </row>
    <row customHeight="true" ht="22.5" outlineLevel="0" r="112">
      <c r="A112" s="361" t="s">
        <v>283</v>
      </c>
      <c r="B112" s="362" t="s"/>
      <c r="C112" s="362" t="s"/>
      <c r="D112" s="362" t="s"/>
      <c r="E112" s="362" t="s"/>
      <c r="F112" s="362" t="s"/>
      <c r="G112" s="362" t="s"/>
      <c r="H112" s="362" t="s"/>
      <c r="I112" s="362" t="s"/>
      <c r="J112" s="362" t="s"/>
      <c r="K112" s="362" t="s"/>
      <c r="L112" s="362" t="s"/>
      <c r="M112" s="362" t="s"/>
      <c r="N112" s="362" t="s"/>
      <c r="O112" s="362" t="s"/>
      <c r="P112" s="362" t="s"/>
      <c r="Q112" s="362" t="s"/>
      <c r="R112" s="362" t="s"/>
      <c r="S112" s="362" t="s"/>
      <c r="T112" s="362" t="s"/>
      <c r="U112" s="362" t="s"/>
      <c r="V112" s="362" t="s"/>
      <c r="W112" s="362" t="s"/>
      <c r="X112" s="362" t="s"/>
      <c r="Y112" s="363" t="s"/>
    </row>
    <row customHeight="true" hidden="false" ht="74.35693359375" outlineLevel="0" r="113">
      <c r="A113" s="40" t="s">
        <v>284</v>
      </c>
      <c r="B113" s="68" t="s">
        <v>285</v>
      </c>
      <c r="C113" s="382" t="s">
        <v>286</v>
      </c>
      <c r="D113" s="67" t="s">
        <v>242</v>
      </c>
      <c r="E113" s="40" t="s">
        <v>285</v>
      </c>
      <c r="F113" s="40" t="s">
        <v>287</v>
      </c>
      <c r="G113" s="40" t="n"/>
      <c r="H113" s="40" t="n"/>
      <c r="I113" s="40" t="n"/>
      <c r="J113" s="40" t="n"/>
      <c r="K113" s="40" t="s">
        <v>267</v>
      </c>
      <c r="L113" s="383" t="s">
        <v>288</v>
      </c>
      <c r="M113" s="324" t="s">
        <v>269</v>
      </c>
      <c r="N113" s="284" t="s">
        <v>161</v>
      </c>
      <c r="O113" s="325" t="s">
        <v>161</v>
      </c>
      <c r="P113" s="326" t="s">
        <v>269</v>
      </c>
      <c r="Q113" s="327" t="s">
        <v>161</v>
      </c>
      <c r="R113" s="311" t="s">
        <v>161</v>
      </c>
      <c r="S113" s="326" t="s">
        <v>269</v>
      </c>
      <c r="T113" s="327" t="s">
        <v>161</v>
      </c>
      <c r="U113" s="311" t="s">
        <v>161</v>
      </c>
      <c r="V113" s="326" t="s">
        <v>269</v>
      </c>
      <c r="W113" s="327" t="s">
        <v>161</v>
      </c>
      <c r="X113" s="311" t="s">
        <v>161</v>
      </c>
      <c r="Y113" s="50" t="n"/>
    </row>
    <row customHeight="true" ht="37.5" outlineLevel="0" r="114">
      <c r="A114" s="51" t="s"/>
      <c r="B114" s="79" t="s">
        <v>28</v>
      </c>
      <c r="C114" s="384" t="s"/>
      <c r="D114" s="51" t="s"/>
      <c r="E114" s="51" t="s"/>
      <c r="F114" s="51" t="s"/>
      <c r="G114" s="51" t="s"/>
      <c r="H114" s="51" t="s"/>
      <c r="I114" s="51" t="s"/>
      <c r="J114" s="51" t="s"/>
      <c r="K114" s="51" t="s"/>
      <c r="L114" s="54" t="s"/>
      <c r="M114" s="124" t="n"/>
      <c r="N114" s="119" t="n"/>
      <c r="O114" s="108" t="n"/>
      <c r="P114" s="124" t="n"/>
      <c r="Q114" s="119" t="n"/>
      <c r="R114" s="108" t="n"/>
      <c r="S114" s="124" t="n"/>
      <c r="T114" s="119" t="n"/>
      <c r="U114" s="108" t="n"/>
      <c r="V114" s="184" t="n"/>
      <c r="W114" s="110" t="n"/>
      <c r="X114" s="370" t="n"/>
      <c r="Y114" s="58" t="s"/>
    </row>
    <row customHeight="true" hidden="false" ht="27.6435546875" outlineLevel="0" r="115">
      <c r="A115" s="59" t="s"/>
      <c r="B115" s="371" t="s">
        <v>256</v>
      </c>
      <c r="C115" s="385" t="s"/>
      <c r="D115" s="59" t="s"/>
      <c r="E115" s="59" t="s"/>
      <c r="F115" s="59" t="s"/>
      <c r="G115" s="59" t="s"/>
      <c r="H115" s="59" t="s"/>
      <c r="I115" s="59" t="s"/>
      <c r="J115" s="59" t="s"/>
      <c r="K115" s="59" t="s"/>
      <c r="L115" s="218" t="s"/>
      <c r="M115" s="63" t="s"/>
      <c r="N115" s="64" t="s"/>
      <c r="O115" s="65" t="s"/>
      <c r="P115" s="63" t="s"/>
      <c r="Q115" s="64" t="s"/>
      <c r="R115" s="65" t="s"/>
      <c r="S115" s="63" t="s"/>
      <c r="T115" s="64" t="s"/>
      <c r="U115" s="65" t="s"/>
      <c r="V115" s="185" t="s"/>
      <c r="W115" s="116" t="s"/>
      <c r="X115" s="372" t="s"/>
      <c r="Y115" s="66" t="s"/>
    </row>
    <row customHeight="true" hidden="false" ht="40.07177734375" outlineLevel="0" r="116">
      <c r="A116" s="67" t="s">
        <v>289</v>
      </c>
      <c r="B116" s="68" t="s">
        <v>290</v>
      </c>
      <c r="C116" s="181" t="s">
        <v>291</v>
      </c>
      <c r="D116" s="67" t="s">
        <v>242</v>
      </c>
      <c r="E116" s="67" t="s">
        <v>292</v>
      </c>
      <c r="F116" s="67" t="s">
        <v>293</v>
      </c>
      <c r="G116" s="67" t="s">
        <v>294</v>
      </c>
      <c r="H116" s="67" t="n"/>
      <c r="I116" s="67" t="s">
        <v>295</v>
      </c>
      <c r="J116" s="67" t="s">
        <v>296</v>
      </c>
      <c r="K116" s="280" t="n"/>
      <c r="L116" s="386" t="n"/>
      <c r="M116" s="387" t="s">
        <v>297</v>
      </c>
      <c r="N116" s="388" t="n"/>
      <c r="O116" s="389" t="n">
        <v>4</v>
      </c>
      <c r="P116" s="387" t="s">
        <v>297</v>
      </c>
      <c r="Q116" s="388" t="n"/>
      <c r="R116" s="389" t="n">
        <v>4</v>
      </c>
      <c r="S116" s="387" t="s">
        <v>297</v>
      </c>
      <c r="T116" s="388" t="n"/>
      <c r="U116" s="389" t="n">
        <v>4</v>
      </c>
      <c r="V116" s="387" t="s">
        <v>297</v>
      </c>
      <c r="W116" s="388" t="n"/>
      <c r="X116" s="389" t="n">
        <v>4</v>
      </c>
      <c r="Y116" s="312" t="n">
        <f aca="false" ca="false" dt2D="false" dtr="false" t="normal">(O116+R116+U116+X116)/4</f>
        <v>4</v>
      </c>
    </row>
    <row customHeight="true" hidden="false" ht="27.42822265625" outlineLevel="0" r="117">
      <c r="A117" s="51" t="s"/>
      <c r="B117" s="79" t="s">
        <v>28</v>
      </c>
      <c r="C117" s="53" t="s"/>
      <c r="D117" s="51" t="s"/>
      <c r="E117" s="51" t="s"/>
      <c r="F117" s="51" t="s"/>
      <c r="G117" s="51" t="s"/>
      <c r="H117" s="51" t="s"/>
      <c r="I117" s="51" t="s"/>
      <c r="J117" s="51" t="s"/>
      <c r="K117" s="286" t="s"/>
      <c r="L117" s="390" t="s"/>
      <c r="M117" s="192" t="n"/>
      <c r="N117" s="119" t="n"/>
      <c r="O117" s="108" t="n"/>
      <c r="P117" s="192" t="n"/>
      <c r="Q117" s="119" t="n"/>
      <c r="R117" s="108" t="n"/>
      <c r="S117" s="124" t="n"/>
      <c r="T117" s="119" t="n"/>
      <c r="U117" s="108" t="n"/>
      <c r="V117" s="184" t="n"/>
      <c r="W117" s="110" t="n"/>
      <c r="X117" s="370" t="n"/>
      <c r="Y117" s="316" t="s"/>
    </row>
    <row customHeight="true" hidden="false" ht="15.3212890625" outlineLevel="0" r="118">
      <c r="A118" s="59" t="s"/>
      <c r="B118" s="371" t="s">
        <v>256</v>
      </c>
      <c r="C118" s="61" t="s"/>
      <c r="D118" s="59" t="s"/>
      <c r="E118" s="59" t="s"/>
      <c r="F118" s="59" t="s"/>
      <c r="G118" s="59" t="s"/>
      <c r="H118" s="59" t="s"/>
      <c r="I118" s="59" t="s"/>
      <c r="J118" s="59" t="s"/>
      <c r="K118" s="300" t="s"/>
      <c r="L118" s="391" t="s"/>
      <c r="M118" s="193" t="s"/>
      <c r="N118" s="64" t="s"/>
      <c r="O118" s="65" t="s"/>
      <c r="P118" s="193" t="s"/>
      <c r="Q118" s="64" t="s"/>
      <c r="R118" s="65" t="s"/>
      <c r="S118" s="63" t="s"/>
      <c r="T118" s="64" t="s"/>
      <c r="U118" s="65" t="s"/>
      <c r="V118" s="185" t="s"/>
      <c r="W118" s="116" t="s"/>
      <c r="X118" s="372" t="s"/>
      <c r="Y118" s="321" t="s"/>
    </row>
    <row customHeight="true" hidden="false" ht="53.25" outlineLevel="0" r="119">
      <c r="A119" s="67" t="s">
        <v>298</v>
      </c>
      <c r="B119" s="68" t="s">
        <v>299</v>
      </c>
      <c r="C119" s="181" t="s">
        <v>300</v>
      </c>
      <c r="D119" s="67" t="s">
        <v>242</v>
      </c>
      <c r="E119" s="67" t="n"/>
      <c r="F119" s="67" t="s">
        <v>301</v>
      </c>
      <c r="G119" s="67" t="n"/>
      <c r="H119" s="67" t="n"/>
      <c r="I119" s="67" t="n"/>
      <c r="J119" s="67" t="n"/>
      <c r="K119" s="67" t="s">
        <v>302</v>
      </c>
      <c r="L119" s="364" t="n"/>
      <c r="M119" s="339" t="s">
        <v>303</v>
      </c>
      <c r="N119" s="388" t="n"/>
      <c r="O119" s="389" t="n">
        <v>5</v>
      </c>
      <c r="P119" s="72" t="s">
        <v>303</v>
      </c>
      <c r="Q119" s="282" t="n"/>
      <c r="R119" s="74" t="n">
        <v>5</v>
      </c>
      <c r="S119" s="339" t="s">
        <v>303</v>
      </c>
      <c r="T119" s="388" t="n"/>
      <c r="U119" s="101" t="n">
        <v>5</v>
      </c>
      <c r="V119" s="339" t="s">
        <v>303</v>
      </c>
      <c r="W119" s="388" t="n"/>
      <c r="X119" s="389" t="n">
        <v>5</v>
      </c>
      <c r="Y119" s="50" t="n">
        <f aca="false" ca="false" dt2D="false" dtr="false" t="normal">(O119+R119+U119+X119)/4</f>
        <v>5</v>
      </c>
    </row>
    <row outlineLevel="0" r="120">
      <c r="A120" s="51" t="s"/>
      <c r="B120" s="41" t="s">
        <v>28</v>
      </c>
      <c r="C120" s="53" t="s"/>
      <c r="D120" s="51" t="s"/>
      <c r="E120" s="51" t="s"/>
      <c r="F120" s="51" t="s"/>
      <c r="G120" s="51" t="s"/>
      <c r="H120" s="51" t="s"/>
      <c r="I120" s="51" t="s"/>
      <c r="J120" s="51" t="s"/>
      <c r="K120" s="51" t="s"/>
      <c r="L120" s="367" t="s"/>
      <c r="M120" s="124" t="n"/>
      <c r="N120" s="119" t="n"/>
      <c r="O120" s="108" t="n"/>
      <c r="P120" s="124" t="n"/>
      <c r="Q120" s="119" t="n"/>
      <c r="R120" s="108" t="n"/>
      <c r="S120" s="124" t="n"/>
      <c r="T120" s="119" t="n"/>
      <c r="U120" s="108" t="n"/>
      <c r="V120" s="184" t="n"/>
      <c r="W120" s="110" t="n"/>
      <c r="X120" s="111" t="n"/>
      <c r="Y120" s="58" t="s"/>
    </row>
    <row customHeight="true" hidden="false" ht="24.64306640625" outlineLevel="0" r="121">
      <c r="A121" s="59" t="s"/>
      <c r="B121" s="60" t="s">
        <v>29</v>
      </c>
      <c r="C121" s="61" t="s"/>
      <c r="D121" s="59" t="s"/>
      <c r="E121" s="59" t="s"/>
      <c r="F121" s="59" t="s"/>
      <c r="G121" s="59" t="s"/>
      <c r="H121" s="59" t="s"/>
      <c r="I121" s="59" t="s"/>
      <c r="J121" s="59" t="s"/>
      <c r="K121" s="59" t="s"/>
      <c r="L121" s="368" t="s"/>
      <c r="M121" s="63" t="s"/>
      <c r="N121" s="64" t="s"/>
      <c r="O121" s="65" t="s"/>
      <c r="P121" s="63" t="s"/>
      <c r="Q121" s="64" t="s"/>
      <c r="R121" s="65" t="s"/>
      <c r="S121" s="63" t="s"/>
      <c r="T121" s="64" t="s"/>
      <c r="U121" s="65" t="s"/>
      <c r="V121" s="185" t="s"/>
      <c r="W121" s="116" t="s"/>
      <c r="X121" s="117" t="s"/>
      <c r="Y121" s="66" t="s"/>
    </row>
    <row customHeight="true" hidden="false" ht="28.6806640625" outlineLevel="0" r="122">
      <c r="A122" s="136" t="s">
        <v>304</v>
      </c>
      <c r="B122" s="68" t="s">
        <v>305</v>
      </c>
      <c r="C122" s="181" t="s">
        <v>306</v>
      </c>
      <c r="D122" s="67" t="s">
        <v>242</v>
      </c>
      <c r="E122" s="67" t="s">
        <v>307</v>
      </c>
      <c r="F122" s="67" t="s">
        <v>308</v>
      </c>
      <c r="G122" s="67" t="n"/>
      <c r="H122" s="67" t="n"/>
      <c r="I122" s="67" t="n"/>
      <c r="J122" s="67" t="n"/>
      <c r="K122" s="67" t="s">
        <v>309</v>
      </c>
      <c r="L122" s="373" t="n"/>
      <c r="M122" s="339" t="s">
        <v>310</v>
      </c>
      <c r="N122" s="388" t="n"/>
      <c r="O122" s="389" t="n">
        <v>5</v>
      </c>
      <c r="P122" s="339" t="s">
        <v>310</v>
      </c>
      <c r="Q122" s="388" t="n"/>
      <c r="R122" s="389" t="n">
        <v>5</v>
      </c>
      <c r="S122" s="339" t="s">
        <v>310</v>
      </c>
      <c r="T122" s="388" t="n"/>
      <c r="U122" s="389" t="n">
        <v>5</v>
      </c>
      <c r="V122" s="339" t="s">
        <v>310</v>
      </c>
      <c r="W122" s="388" t="n"/>
      <c r="X122" s="389" t="n">
        <v>5</v>
      </c>
      <c r="Y122" s="50" t="n">
        <f aca="false" ca="false" dt2D="false" dtr="false" t="normal">(O122+R122+U122+X122)/4</f>
        <v>5</v>
      </c>
    </row>
    <row customHeight="true" ht="23.25" outlineLevel="0" r="123">
      <c r="A123" s="144" t="s"/>
      <c r="B123" s="79" t="s">
        <v>28</v>
      </c>
      <c r="C123" s="53" t="s"/>
      <c r="D123" s="51" t="s"/>
      <c r="E123" s="51" t="s"/>
      <c r="F123" s="51" t="s"/>
      <c r="G123" s="51" t="s"/>
      <c r="H123" s="51" t="s"/>
      <c r="I123" s="51" t="s"/>
      <c r="J123" s="51" t="s"/>
      <c r="K123" s="51" t="s"/>
      <c r="L123" s="367" t="s"/>
      <c r="M123" s="392" t="s">
        <v>311</v>
      </c>
      <c r="N123" s="119" t="n"/>
      <c r="O123" s="108" t="n"/>
      <c r="P123" s="392" t="s">
        <v>311</v>
      </c>
      <c r="Q123" s="119" t="n"/>
      <c r="R123" s="108" t="n"/>
      <c r="S123" s="392" t="s">
        <v>311</v>
      </c>
      <c r="T123" s="393" t="n"/>
      <c r="U123" s="394" t="n"/>
      <c r="V123" s="392" t="s">
        <v>311</v>
      </c>
      <c r="W123" s="393" t="n"/>
      <c r="X123" s="394" t="n"/>
      <c r="Y123" s="58" t="s"/>
    </row>
    <row customHeight="true" hidden="false" ht="33.99853515625" outlineLevel="0" r="124">
      <c r="A124" s="159" t="s"/>
      <c r="B124" s="371" t="s">
        <v>256</v>
      </c>
      <c r="C124" s="61" t="s"/>
      <c r="D124" s="59" t="s"/>
      <c r="E124" s="59" t="s"/>
      <c r="F124" s="59" t="s"/>
      <c r="G124" s="59" t="s"/>
      <c r="H124" s="59" t="s"/>
      <c r="I124" s="59" t="s"/>
      <c r="J124" s="59" t="s"/>
      <c r="K124" s="59" t="s"/>
      <c r="L124" s="368" t="s"/>
      <c r="M124" s="395" t="s"/>
      <c r="N124" s="64" t="s"/>
      <c r="O124" s="65" t="s"/>
      <c r="P124" s="395" t="s"/>
      <c r="Q124" s="64" t="s"/>
      <c r="R124" s="65" t="s"/>
      <c r="S124" s="395" t="s"/>
      <c r="T124" s="396" t="s"/>
      <c r="U124" s="397" t="s"/>
      <c r="V124" s="395" t="s"/>
      <c r="W124" s="396" t="s"/>
      <c r="X124" s="397" t="s"/>
      <c r="Y124" s="66" t="s"/>
    </row>
    <row customHeight="true" ht="22.5" outlineLevel="0" r="125">
      <c r="A125" s="224" t="s">
        <v>139</v>
      </c>
      <c r="B125" s="225" t="s"/>
      <c r="C125" s="225" t="s"/>
      <c r="D125" s="225" t="s"/>
      <c r="E125" s="225" t="s"/>
      <c r="F125" s="225" t="s"/>
      <c r="G125" s="225" t="s"/>
      <c r="H125" s="225" t="s"/>
      <c r="I125" s="225" t="s"/>
      <c r="J125" s="225" t="s"/>
      <c r="K125" s="226" t="s"/>
      <c r="L125" s="227" t="n"/>
      <c r="M125" s="228" t="n"/>
      <c r="N125" s="229" t="n"/>
      <c r="O125" s="230" t="n">
        <f aca="false" ca="false" dt2D="false" dtr="false" t="normal">4+5*2</f>
        <v>14</v>
      </c>
      <c r="P125" s="231" t="n"/>
      <c r="Q125" s="229" t="n"/>
      <c r="R125" s="232" t="n">
        <f aca="false" ca="false" dt2D="false" dtr="false" t="normal">4+5*2</f>
        <v>14</v>
      </c>
      <c r="S125" s="233" t="n"/>
      <c r="T125" s="229" t="n"/>
      <c r="U125" s="232" t="n">
        <f aca="false" ca="false" dt2D="false" dtr="false" t="normal">4+5*2</f>
        <v>14</v>
      </c>
      <c r="V125" s="234" t="n"/>
      <c r="W125" s="235" t="n"/>
      <c r="X125" s="232" t="n">
        <f aca="false" ca="false" dt2D="false" dtr="false" t="normal">4+5*2</f>
        <v>14</v>
      </c>
      <c r="Y125" s="236" t="n"/>
    </row>
    <row customFormat="true" customHeight="true" ht="21" outlineLevel="0" r="126" s="10">
      <c r="A126" s="237" t="s">
        <v>140</v>
      </c>
      <c r="B126" s="238" t="s"/>
      <c r="C126" s="238" t="s"/>
      <c r="D126" s="238" t="s"/>
      <c r="E126" s="238" t="s"/>
      <c r="F126" s="238" t="s"/>
      <c r="G126" s="238" t="s"/>
      <c r="H126" s="238" t="s"/>
      <c r="I126" s="238" t="s"/>
      <c r="J126" s="238" t="s"/>
      <c r="K126" s="239" t="s"/>
      <c r="L126" s="240" t="n"/>
      <c r="M126" s="241" t="n"/>
      <c r="N126" s="242" t="n"/>
      <c r="O126" s="243" t="n">
        <f aca="false" ca="false" dt2D="false" dtr="false" t="normal">O116+O119+O122</f>
        <v>14</v>
      </c>
      <c r="P126" s="244" t="n"/>
      <c r="Q126" s="242" t="n"/>
      <c r="R126" s="245" t="n">
        <f aca="false" ca="false" dt2D="false" dtr="false" t="normal">R116+R119+R122</f>
        <v>14</v>
      </c>
      <c r="S126" s="244" t="n"/>
      <c r="T126" s="242" t="n"/>
      <c r="U126" s="245" t="n">
        <f aca="false" ca="false" dt2D="false" dtr="false" t="normal">U116+U119+U122</f>
        <v>14</v>
      </c>
      <c r="V126" s="246" t="n"/>
      <c r="W126" s="243" t="n"/>
      <c r="X126" s="245" t="n">
        <f aca="false" ca="false" dt2D="false" dtr="false" t="normal">X116+X119+X122</f>
        <v>14</v>
      </c>
      <c r="Y126" s="247" t="n"/>
    </row>
    <row customHeight="true" ht="15.75" outlineLevel="0" r="127">
      <c r="A127" s="398" t="s">
        <v>312</v>
      </c>
      <c r="B127" s="399" t="s"/>
      <c r="C127" s="399" t="s"/>
      <c r="D127" s="399" t="s"/>
      <c r="E127" s="399" t="s"/>
      <c r="F127" s="399" t="s"/>
      <c r="G127" s="399" t="s"/>
      <c r="H127" s="399" t="s"/>
      <c r="I127" s="399" t="s"/>
      <c r="J127" s="399" t="s"/>
      <c r="K127" s="399" t="s"/>
      <c r="L127" s="399" t="s"/>
      <c r="M127" s="399" t="s"/>
      <c r="N127" s="399" t="s"/>
      <c r="O127" s="399" t="s"/>
      <c r="P127" s="399" t="s"/>
      <c r="Q127" s="399" t="s"/>
      <c r="R127" s="399" t="s"/>
      <c r="S127" s="399" t="s"/>
      <c r="T127" s="399" t="s"/>
      <c r="U127" s="399" t="s"/>
      <c r="V127" s="399" t="s"/>
      <c r="W127" s="399" t="s"/>
      <c r="X127" s="399" t="s"/>
      <c r="Y127" s="400" t="s"/>
    </row>
    <row customHeight="true" ht="30" outlineLevel="0" r="128">
      <c r="A128" s="40" t="s">
        <v>313</v>
      </c>
      <c r="B128" s="68" t="s">
        <v>314</v>
      </c>
      <c r="C128" s="69" t="s">
        <v>315</v>
      </c>
      <c r="D128" s="40" t="s">
        <v>33</v>
      </c>
      <c r="E128" s="40" t="s">
        <v>316</v>
      </c>
      <c r="F128" s="40" t="n">
        <v>100</v>
      </c>
      <c r="G128" s="40" t="s">
        <v>317</v>
      </c>
      <c r="H128" s="40" t="s">
        <v>318</v>
      </c>
      <c r="I128" s="40" t="s">
        <v>157</v>
      </c>
      <c r="J128" s="40" t="s">
        <v>319</v>
      </c>
      <c r="K128" s="40" t="n">
        <v>0</v>
      </c>
      <c r="L128" s="364" t="n"/>
      <c r="M128" s="252" t="n">
        <v>0</v>
      </c>
      <c r="N128" s="190" t="n">
        <v>0</v>
      </c>
      <c r="O128" s="190" t="n">
        <v>5</v>
      </c>
      <c r="P128" s="401" t="n">
        <v>0</v>
      </c>
      <c r="Q128" s="190" t="n">
        <v>0</v>
      </c>
      <c r="R128" s="190" t="n">
        <v>5</v>
      </c>
      <c r="S128" s="252" t="n">
        <v>291.6</v>
      </c>
      <c r="T128" s="402" t="n">
        <f aca="false" ca="false" dt2D="false" dtr="false" t="normal">100-S128/S129*100</f>
        <v>0</v>
      </c>
      <c r="U128" s="104" t="n">
        <v>5</v>
      </c>
      <c r="V128" s="122" t="n">
        <v>9116.9</v>
      </c>
      <c r="W128" s="402" t="n">
        <f aca="false" ca="false" dt2D="false" dtr="false" t="normal">100-V128/V129*100</f>
        <v>0</v>
      </c>
      <c r="X128" s="101" t="n">
        <v>5</v>
      </c>
      <c r="Y128" s="403" t="n">
        <f aca="false" ca="false" dt2D="false" dtr="false" t="normal">(O128+R128+U128+X128)/4</f>
        <v>5</v>
      </c>
    </row>
    <row customHeight="true" hidden="false" ht="30.2138671875" outlineLevel="0" r="129">
      <c r="A129" s="51" t="s"/>
      <c r="B129" s="79" t="s">
        <v>28</v>
      </c>
      <c r="C129" s="69" t="s">
        <v>320</v>
      </c>
      <c r="D129" s="51" t="s"/>
      <c r="E129" s="51" t="s"/>
      <c r="F129" s="51" t="s"/>
      <c r="G129" s="51" t="s"/>
      <c r="H129" s="51" t="s"/>
      <c r="I129" s="51" t="s"/>
      <c r="J129" s="51" t="s"/>
      <c r="K129" s="51" t="s"/>
      <c r="L129" s="367" t="s"/>
      <c r="M129" s="106" t="n">
        <v>0</v>
      </c>
      <c r="N129" s="107" t="n"/>
      <c r="O129" s="171" t="n"/>
      <c r="P129" s="404" t="n">
        <v>0</v>
      </c>
      <c r="Q129" s="107" t="n"/>
      <c r="R129" s="171" t="n"/>
      <c r="S129" s="106" t="n">
        <v>291.6</v>
      </c>
      <c r="T129" s="107" t="n"/>
      <c r="U129" s="171" t="n"/>
      <c r="V129" s="405" t="n">
        <v>9116.9</v>
      </c>
      <c r="W129" s="110" t="n"/>
      <c r="X129" s="111" t="n"/>
      <c r="Y129" s="406" t="s"/>
    </row>
    <row customHeight="true" ht="42.75" outlineLevel="0" r="130">
      <c r="A130" s="51" t="s"/>
      <c r="B130" s="41" t="s">
        <v>29</v>
      </c>
      <c r="C130" s="69" t="s">
        <v>321</v>
      </c>
      <c r="D130" s="51" t="s"/>
      <c r="E130" s="51" t="s"/>
      <c r="F130" s="51" t="s"/>
      <c r="G130" s="51" t="s"/>
      <c r="H130" s="51" t="s"/>
      <c r="I130" s="51" t="s"/>
      <c r="J130" s="51" t="s"/>
      <c r="K130" s="51" t="s"/>
      <c r="L130" s="367" t="s"/>
      <c r="M130" s="208" t="s"/>
      <c r="N130" s="209" t="s"/>
      <c r="O130" s="210" t="s"/>
      <c r="P130" s="407" t="s"/>
      <c r="Q130" s="209" t="s"/>
      <c r="R130" s="210" t="s"/>
      <c r="S130" s="208" t="s"/>
      <c r="T130" s="209" t="s"/>
      <c r="U130" s="210" t="s"/>
      <c r="V130" s="408" t="s"/>
      <c r="W130" s="131" t="s"/>
      <c r="X130" s="132" t="s"/>
      <c r="Y130" s="406" t="s"/>
    </row>
    <row customHeight="true" hidden="true" ht="15.75" outlineLevel="0" r="131">
      <c r="A131" s="59" t="s"/>
      <c r="B131" s="60" t="n"/>
      <c r="C131" s="90" t="n"/>
      <c r="D131" s="59" t="s"/>
      <c r="E131" s="59" t="s"/>
      <c r="F131" s="59" t="s"/>
      <c r="G131" s="59" t="s"/>
      <c r="H131" s="59" t="s"/>
      <c r="I131" s="59" t="s"/>
      <c r="J131" s="59" t="s"/>
      <c r="K131" s="59" t="s"/>
      <c r="L131" s="368" t="s"/>
      <c r="M131" s="113" t="s"/>
      <c r="N131" s="114" t="s"/>
      <c r="O131" s="176" t="s"/>
      <c r="P131" s="409" t="s"/>
      <c r="Q131" s="114" t="s"/>
      <c r="R131" s="176" t="s"/>
      <c r="S131" s="113" t="s"/>
      <c r="T131" s="114" t="s"/>
      <c r="U131" s="176" t="s"/>
      <c r="V131" s="410" t="s"/>
      <c r="W131" s="116" t="s"/>
      <c r="X131" s="117" t="s"/>
      <c r="Y131" s="411" t="s"/>
    </row>
    <row customHeight="true" ht="22.5" outlineLevel="0" r="132">
      <c r="A132" s="224" t="s">
        <v>139</v>
      </c>
      <c r="B132" s="225" t="s"/>
      <c r="C132" s="225" t="s"/>
      <c r="D132" s="225" t="s"/>
      <c r="E132" s="225" t="s"/>
      <c r="F132" s="225" t="s"/>
      <c r="G132" s="225" t="s"/>
      <c r="H132" s="225" t="s"/>
      <c r="I132" s="225" t="s"/>
      <c r="J132" s="225" t="s"/>
      <c r="K132" s="226" t="s"/>
      <c r="L132" s="227" t="n"/>
      <c r="M132" s="228" t="n"/>
      <c r="N132" s="229" t="n"/>
      <c r="O132" s="230" t="n">
        <f aca="false" ca="false" dt2D="false" dtr="false" t="normal">5</f>
        <v>5</v>
      </c>
      <c r="P132" s="231" t="n"/>
      <c r="Q132" s="229" t="n"/>
      <c r="R132" s="377" t="n">
        <f aca="false" ca="false" dt2D="false" dtr="false" t="normal">R128</f>
        <v>5</v>
      </c>
      <c r="S132" s="233" t="n"/>
      <c r="T132" s="229" t="n"/>
      <c r="U132" s="377" t="n">
        <f aca="false" ca="false" dt2D="false" dtr="false" t="normal">5</f>
        <v>5</v>
      </c>
      <c r="V132" s="234" t="n"/>
      <c r="W132" s="235" t="n"/>
      <c r="X132" s="377" t="n">
        <f aca="false" ca="false" dt2D="false" dtr="false" t="normal">5</f>
        <v>5</v>
      </c>
      <c r="Y132" s="378" t="n"/>
    </row>
    <row customFormat="true" customHeight="true" ht="21" outlineLevel="0" r="133" s="10">
      <c r="A133" s="237" t="s">
        <v>140</v>
      </c>
      <c r="B133" s="238" t="s"/>
      <c r="C133" s="238" t="s"/>
      <c r="D133" s="238" t="s"/>
      <c r="E133" s="238" t="s"/>
      <c r="F133" s="238" t="s"/>
      <c r="G133" s="238" t="s"/>
      <c r="H133" s="238" t="s"/>
      <c r="I133" s="238" t="s"/>
      <c r="J133" s="238" t="s"/>
      <c r="K133" s="239" t="s"/>
      <c r="L133" s="240" t="n"/>
      <c r="M133" s="241" t="n"/>
      <c r="N133" s="242" t="n"/>
      <c r="O133" s="243" t="n">
        <f aca="false" ca="false" dt2D="false" dtr="false" t="normal">O128</f>
        <v>5</v>
      </c>
      <c r="P133" s="244" t="n"/>
      <c r="Q133" s="242" t="n"/>
      <c r="R133" s="379" t="n">
        <f aca="false" ca="false" dt2D="false" dtr="false" t="normal">R128</f>
        <v>5</v>
      </c>
      <c r="S133" s="244" t="n"/>
      <c r="T133" s="242" t="n"/>
      <c r="U133" s="380" t="n">
        <f aca="false" ca="false" dt2D="false" dtr="false" t="normal">U128</f>
        <v>5</v>
      </c>
      <c r="V133" s="246" t="n"/>
      <c r="W133" s="243" t="n"/>
      <c r="X133" s="380" t="n">
        <f aca="false" ca="false" dt2D="false" dtr="false" t="normal">X128</f>
        <v>5</v>
      </c>
      <c r="Y133" s="381" t="n"/>
    </row>
    <row customHeight="true" ht="25.5" outlineLevel="0" r="134">
      <c r="A134" s="412" t="s">
        <v>322</v>
      </c>
      <c r="B134" s="413" t="s"/>
      <c r="C134" s="413" t="s"/>
      <c r="D134" s="413" t="s"/>
      <c r="E134" s="414" t="s"/>
      <c r="F134" s="415" t="n">
        <v>160</v>
      </c>
      <c r="G134" s="416" t="s"/>
      <c r="H134" s="416" t="s"/>
      <c r="I134" s="416" t="s"/>
      <c r="J134" s="416" t="s"/>
      <c r="K134" s="417" t="s"/>
      <c r="L134" s="418" t="n"/>
      <c r="M134" s="47" t="n"/>
      <c r="N134" s="48" t="n"/>
      <c r="O134" s="48" t="n">
        <f aca="false" ca="false" dt2D="false" dtr="false" t="normal">O55+O96+O111+O126+O133</f>
        <v>129</v>
      </c>
      <c r="P134" s="47" t="n"/>
      <c r="Q134" s="48" t="n"/>
      <c r="R134" s="419" t="n">
        <f aca="false" ca="false" dt2D="false" dtr="false" t="normal">R55+R96+R111+R126+R133</f>
        <v>141</v>
      </c>
      <c r="S134" s="47" t="n"/>
      <c r="T134" s="48" t="n"/>
      <c r="U134" s="420" t="n">
        <f aca="false" ca="false" dt2D="false" dtr="false" t="normal">U55+U96+U111+U126+U133</f>
        <v>123</v>
      </c>
      <c r="V134" s="47" t="n"/>
      <c r="W134" s="48" t="n"/>
      <c r="X134" s="49" t="n">
        <f aca="false" ca="false" dt2D="false" dtr="false" t="normal">X55+X96+X111+X126+X133</f>
        <v>113</v>
      </c>
      <c r="Y134" s="421" t="n"/>
    </row>
    <row outlineLevel="0" r="135">
      <c r="A135" s="422" t="n"/>
      <c r="B135" s="0" t="n"/>
      <c r="C135" s="0" t="n"/>
      <c r="D135" s="422" t="n"/>
      <c r="E135" s="423" t="n"/>
      <c r="F135" s="424" t="n"/>
      <c r="G135" s="424" t="n"/>
      <c r="H135" s="424" t="n"/>
      <c r="I135" s="424" t="n"/>
      <c r="J135" s="424" t="n"/>
      <c r="K135" s="424" t="n"/>
      <c r="L135" s="0" t="n"/>
      <c r="M135" s="425" t="n"/>
      <c r="N135" s="425" t="n"/>
      <c r="O135" s="425" t="n"/>
      <c r="P135" s="425" t="n"/>
      <c r="Q135" s="425" t="n"/>
      <c r="R135" s="425" t="n"/>
      <c r="S135" s="425" t="n"/>
      <c r="T135" s="425" t="n"/>
      <c r="U135" s="425" t="n"/>
      <c r="V135" s="425" t="n"/>
      <c r="W135" s="425" t="n"/>
      <c r="X135" s="425" t="n"/>
      <c r="Y135" s="0" t="n"/>
    </row>
    <row outlineLevel="0" r="136">
      <c r="A136" s="422" t="n"/>
      <c r="B136" s="0" t="n"/>
      <c r="C136" s="0" t="n"/>
      <c r="D136" s="422" t="n"/>
      <c r="E136" s="423" t="n"/>
      <c r="F136" s="426" t="s">
        <v>323</v>
      </c>
      <c r="G136" s="426" t="s"/>
      <c r="H136" s="426" t="s"/>
      <c r="I136" s="426" t="s"/>
      <c r="J136" s="426" t="s"/>
      <c r="K136" s="426" t="s"/>
      <c r="L136" s="427" t="n"/>
      <c r="M136" s="428" t="n"/>
      <c r="N136" s="428" t="n"/>
      <c r="O136" s="428" t="n">
        <f aca="false" ca="false" dt2D="false" dtr="false" t="normal">O54+O95+O110+O125+O132</f>
        <v>145</v>
      </c>
      <c r="P136" s="428" t="n"/>
      <c r="Q136" s="428" t="n"/>
      <c r="R136" s="428" t="n">
        <f aca="false" ca="false" dt2D="false" dtr="false" t="normal">R54+R95+R110+R125+R132</f>
        <v>145</v>
      </c>
      <c r="S136" s="425" t="n"/>
      <c r="T136" s="425" t="n"/>
      <c r="U136" s="428" t="n">
        <f aca="false" ca="false" dt2D="false" dtr="false" t="normal">U54+U95+U110+U125+U132</f>
        <v>145</v>
      </c>
      <c r="V136" s="428" t="n"/>
      <c r="W136" s="428" t="n"/>
      <c r="X136" s="428" t="n">
        <f aca="false" ca="false" dt2D="false" dtr="false" t="normal">X54+X95+X110+X125+X132</f>
        <v>127</v>
      </c>
      <c r="Y136" s="0" t="n"/>
    </row>
    <row outlineLevel="0" r="137">
      <c r="A137" s="422" t="n"/>
      <c r="B137" s="0" t="n"/>
      <c r="C137" s="0" t="n"/>
      <c r="D137" s="422" t="n"/>
      <c r="E137" s="423" t="n"/>
      <c r="F137" s="424" t="n"/>
      <c r="G137" s="424" t="n"/>
      <c r="H137" s="424" t="n"/>
      <c r="I137" s="424" t="n"/>
      <c r="J137" s="424" t="n"/>
      <c r="K137" s="424" t="n"/>
      <c r="L137" s="0" t="n"/>
      <c r="M137" s="425" t="n"/>
      <c r="N137" s="425" t="n"/>
      <c r="O137" s="425" t="n"/>
      <c r="P137" s="425" t="n"/>
      <c r="Q137" s="425" t="n"/>
      <c r="R137" s="425" t="n"/>
      <c r="S137" s="425" t="n"/>
      <c r="T137" s="425" t="n"/>
      <c r="U137" s="425" t="n"/>
      <c r="V137" s="425" t="n"/>
      <c r="W137" s="425" t="n"/>
      <c r="X137" s="425" t="n"/>
      <c r="Y137" s="0" t="n"/>
    </row>
    <row outlineLevel="0" r="138">
      <c r="A138" s="422" t="n"/>
      <c r="B138" s="0" t="n"/>
      <c r="C138" s="0" t="n"/>
      <c r="D138" s="422" t="n"/>
      <c r="E138" s="423" t="n"/>
      <c r="F138" s="426" t="s">
        <v>324</v>
      </c>
      <c r="G138" s="426" t="s"/>
      <c r="H138" s="426" t="s"/>
      <c r="I138" s="426" t="s"/>
      <c r="J138" s="426" t="s"/>
      <c r="K138" s="426" t="s"/>
      <c r="L138" s="427" t="n"/>
      <c r="M138" s="428" t="n"/>
      <c r="N138" s="428" t="n"/>
      <c r="O138" s="429" t="n">
        <f aca="false" ca="false" dt2D="false" dtr="false" t="normal">O134/O136</f>
        <v>0.8896551724137931</v>
      </c>
      <c r="P138" s="428" t="n"/>
      <c r="Q138" s="428" t="n"/>
      <c r="R138" s="429" t="n">
        <f aca="false" ca="false" dt2D="false" dtr="false" t="normal">R134/R136</f>
        <v>0.9724137931034482</v>
      </c>
      <c r="S138" s="425" t="n"/>
      <c r="T138" s="425" t="n"/>
      <c r="U138" s="429" t="n">
        <f aca="false" ca="false" dt2D="false" dtr="false" t="normal">U134/U136</f>
        <v>0.8482758620689655</v>
      </c>
      <c r="V138" s="429" t="n"/>
      <c r="W138" s="429" t="n"/>
      <c r="X138" s="429" t="n">
        <f aca="false" ca="false" dt2D="false" dtr="false" t="normal">X134/X136</f>
        <v>0.889763779527559</v>
      </c>
      <c r="Y138" s="0" t="n"/>
    </row>
    <row outlineLevel="0" r="139">
      <c r="A139" s="422" t="n"/>
      <c r="B139" s="0" t="n"/>
      <c r="C139" s="0" t="n"/>
      <c r="D139" s="422" t="n"/>
      <c r="E139" s="423" t="n"/>
      <c r="F139" s="424" t="n"/>
      <c r="G139" s="424" t="n"/>
      <c r="H139" s="424" t="n"/>
      <c r="I139" s="424" t="n"/>
      <c r="J139" s="424" t="n"/>
      <c r="K139" s="424" t="n"/>
      <c r="L139" s="0" t="n"/>
      <c r="M139" s="425" t="n"/>
      <c r="N139" s="425" t="n"/>
      <c r="O139" s="425" t="n"/>
      <c r="P139" s="425" t="n"/>
      <c r="Q139" s="425" t="n"/>
      <c r="R139" s="425" t="n"/>
      <c r="S139" s="425" t="n"/>
      <c r="T139" s="425" t="n"/>
      <c r="U139" s="425" t="n"/>
      <c r="V139" s="425" t="n"/>
      <c r="W139" s="425" t="n"/>
      <c r="X139" s="425" t="n"/>
      <c r="Y139" s="0" t="n"/>
    </row>
    <row outlineLevel="0" r="140">
      <c r="A140" s="422" t="n"/>
      <c r="B140" s="0" t="n"/>
      <c r="C140" s="0" t="n"/>
      <c r="D140" s="422" t="n"/>
      <c r="E140" s="423" t="n"/>
      <c r="F140" s="426" t="n"/>
      <c r="G140" s="427" t="s">
        <v>325</v>
      </c>
      <c r="H140" s="427" t="n"/>
      <c r="I140" s="427" t="n"/>
      <c r="J140" s="427" t="n"/>
      <c r="K140" s="426" t="n"/>
      <c r="L140" s="427" t="n"/>
      <c r="M140" s="428" t="n"/>
      <c r="N140" s="428" t="n"/>
      <c r="O140" s="429" t="n">
        <f aca="false" ca="false" dt2D="false" dtr="false" t="normal">O138*5</f>
        <v>4.448275862068965</v>
      </c>
      <c r="P140" s="428" t="n"/>
      <c r="Q140" s="428" t="n"/>
      <c r="R140" s="429" t="n">
        <f aca="false" ca="false" dt2D="false" dtr="false" t="normal">R138*5</f>
        <v>4.862068965517241</v>
      </c>
      <c r="S140" s="425" t="n"/>
      <c r="T140" s="425" t="n"/>
      <c r="U140" s="429" t="n">
        <f aca="false" ca="false" dt2D="false" dtr="false" t="normal">U138*5</f>
        <v>4.241379310344827</v>
      </c>
      <c r="V140" s="429" t="n"/>
      <c r="W140" s="429" t="n"/>
      <c r="X140" s="429" t="n">
        <f aca="false" ca="false" dt2D="false" dtr="false" t="normal">X138*5</f>
        <v>4.448818897637795</v>
      </c>
      <c r="Y140" s="0" t="n"/>
    </row>
    <row outlineLevel="0" r="141">
      <c r="A141" s="422" t="n"/>
      <c r="B141" s="0" t="n"/>
      <c r="C141" s="0" t="n"/>
      <c r="D141" s="422" t="n"/>
      <c r="E141" s="423" t="n"/>
      <c r="F141" s="424" t="n"/>
      <c r="G141" s="424" t="n"/>
      <c r="H141" s="424" t="n"/>
      <c r="I141" s="424" t="n"/>
      <c r="J141" s="424" t="n"/>
      <c r="K141" s="424" t="n"/>
      <c r="L141" s="0" t="n"/>
      <c r="M141" s="425" t="n"/>
      <c r="N141" s="425" t="n"/>
      <c r="O141" s="425" t="n"/>
      <c r="P141" s="425" t="n"/>
      <c r="Q141" s="425" t="n"/>
      <c r="R141" s="425" t="n"/>
      <c r="S141" s="425" t="n"/>
      <c r="T141" s="425" t="n"/>
      <c r="U141" s="425" t="n"/>
      <c r="V141" s="425" t="n"/>
      <c r="W141" s="425" t="n"/>
      <c r="X141" s="425" t="n"/>
      <c r="Y141" s="0" t="n"/>
    </row>
    <row outlineLevel="0" r="142">
      <c r="A142" s="422" t="n"/>
      <c r="B142" s="0" t="n"/>
      <c r="C142" s="0" t="n"/>
      <c r="D142" s="422" t="n"/>
      <c r="E142" s="423" t="n"/>
      <c r="F142" s="424" t="n"/>
      <c r="G142" s="424" t="n"/>
      <c r="H142" s="424" t="n"/>
      <c r="I142" s="424" t="n"/>
      <c r="J142" s="424" t="n"/>
      <c r="K142" s="424" t="n"/>
      <c r="L142" s="0" t="n"/>
      <c r="M142" s="425" t="n"/>
      <c r="N142" s="425" t="n"/>
      <c r="O142" s="425" t="n"/>
      <c r="P142" s="425" t="n"/>
      <c r="Q142" s="425" t="n"/>
      <c r="R142" s="425" t="n"/>
      <c r="S142" s="425" t="n"/>
      <c r="T142" s="425" t="n"/>
      <c r="U142" s="425" t="n"/>
      <c r="V142" s="425" t="n"/>
      <c r="W142" s="425" t="n"/>
      <c r="X142" s="425" t="n"/>
      <c r="Y142" s="0" t="n"/>
    </row>
  </sheetData>
  <mergeCells count="788">
    <mergeCell ref="Y116:Y118"/>
    <mergeCell ref="Y48:Y53"/>
    <mergeCell ref="Y119:Y121"/>
    <mergeCell ref="Y45:Y47"/>
    <mergeCell ref="Y23:Y25"/>
    <mergeCell ref="Y8:Y11"/>
    <mergeCell ref="Y12:Y14"/>
    <mergeCell ref="Y15:Y19"/>
    <mergeCell ref="Y128:Y131"/>
    <mergeCell ref="Y122:Y124"/>
    <mergeCell ref="Y57:Y59"/>
    <mergeCell ref="Y113:Y115"/>
    <mergeCell ref="Y75:Y78"/>
    <mergeCell ref="Y98:Y100"/>
    <mergeCell ref="Y60:Y62"/>
    <mergeCell ref="Y79:Y81"/>
    <mergeCell ref="Y66:Y68"/>
    <mergeCell ref="Y20:Y22"/>
    <mergeCell ref="Y26:Y31"/>
    <mergeCell ref="Y32:Y35"/>
    <mergeCell ref="Y69:Y71"/>
    <mergeCell ref="Y72:Y74"/>
    <mergeCell ref="Y88:Y90"/>
    <mergeCell ref="Y91:Y93"/>
    <mergeCell ref="Y82:Y84"/>
    <mergeCell ref="Y85:Y87"/>
    <mergeCell ref="Y101:Y103"/>
    <mergeCell ref="Y39:Y41"/>
    <mergeCell ref="Y104:Y106"/>
    <mergeCell ref="Y107:Y109"/>
    <mergeCell ref="Y36:Y38"/>
    <mergeCell ref="Y42:Y44"/>
    <mergeCell ref="Y63:Y65"/>
    <mergeCell ref="X12:X14"/>
    <mergeCell ref="X16:X19"/>
    <mergeCell ref="X92:X93"/>
    <mergeCell ref="X108:X109"/>
    <mergeCell ref="X80:X81"/>
    <mergeCell ref="X24:X25"/>
    <mergeCell ref="X120:X121"/>
    <mergeCell ref="X99:X100"/>
    <mergeCell ref="X105:X106"/>
    <mergeCell ref="X58:X59"/>
    <mergeCell ref="X89:X90"/>
    <mergeCell ref="X114:X115"/>
    <mergeCell ref="X64:X65"/>
    <mergeCell ref="X37:X38"/>
    <mergeCell ref="X21:X22"/>
    <mergeCell ref="X102:X103"/>
    <mergeCell ref="X27:X31"/>
    <mergeCell ref="X33:X35"/>
    <mergeCell ref="X40:X41"/>
    <mergeCell ref="X43:X44"/>
    <mergeCell ref="X46:X47"/>
    <mergeCell ref="X49:X53"/>
    <mergeCell ref="X61:X62"/>
    <mergeCell ref="X67:X68"/>
    <mergeCell ref="X70:X71"/>
    <mergeCell ref="X73:X74"/>
    <mergeCell ref="X75:X76"/>
    <mergeCell ref="X83:X84"/>
    <mergeCell ref="X86:X87"/>
    <mergeCell ref="V8:X8"/>
    <mergeCell ref="W12:W14"/>
    <mergeCell ref="V12:V14"/>
    <mergeCell ref="V16:V19"/>
    <mergeCell ref="W16:W19"/>
    <mergeCell ref="W21:W22"/>
    <mergeCell ref="W24:W25"/>
    <mergeCell ref="W33:W35"/>
    <mergeCell ref="W37:W38"/>
    <mergeCell ref="W40:W41"/>
    <mergeCell ref="W43:W44"/>
    <mergeCell ref="W46:W47"/>
    <mergeCell ref="W49:W53"/>
    <mergeCell ref="W61:W62"/>
    <mergeCell ref="W117:W118"/>
    <mergeCell ref="W114:W115"/>
    <mergeCell ref="W99:W100"/>
    <mergeCell ref="W86:W87"/>
    <mergeCell ref="W73:W74"/>
    <mergeCell ref="W67:W68"/>
    <mergeCell ref="W64:W65"/>
    <mergeCell ref="W108:W109"/>
    <mergeCell ref="W102:W103"/>
    <mergeCell ref="W92:W93"/>
    <mergeCell ref="W80:W81"/>
    <mergeCell ref="W27:W31"/>
    <mergeCell ref="W58:W59"/>
    <mergeCell ref="W83:W84"/>
    <mergeCell ref="W123:W124"/>
    <mergeCell ref="W105:W106"/>
    <mergeCell ref="W89:W90"/>
    <mergeCell ref="W75:W76"/>
    <mergeCell ref="W70:W71"/>
    <mergeCell ref="W120:W121"/>
    <mergeCell ref="V64:V65"/>
    <mergeCell ref="V105:V106"/>
    <mergeCell ref="V89:V90"/>
    <mergeCell ref="V33:V35"/>
    <mergeCell ref="V37:V38"/>
    <mergeCell ref="V24:V25"/>
    <mergeCell ref="V43:V44"/>
    <mergeCell ref="V49:V53"/>
    <mergeCell ref="V117:V118"/>
    <mergeCell ref="V61:V62"/>
    <mergeCell ref="V99:V100"/>
    <mergeCell ref="V73:V74"/>
    <mergeCell ref="V27:V31"/>
    <mergeCell ref="V21:V22"/>
    <mergeCell ref="V40:V41"/>
    <mergeCell ref="V46:V47"/>
    <mergeCell ref="V58:V59"/>
    <mergeCell ref="F138:K138"/>
    <mergeCell ref="F136:K136"/>
    <mergeCell ref="F134:K134"/>
    <mergeCell ref="A133:K133"/>
    <mergeCell ref="A132:K132"/>
    <mergeCell ref="K128:K131"/>
    <mergeCell ref="L128:L131"/>
    <mergeCell ref="J128:J131"/>
    <mergeCell ref="I128:I131"/>
    <mergeCell ref="H128:H131"/>
    <mergeCell ref="G128:G131"/>
    <mergeCell ref="A134:E134"/>
    <mergeCell ref="F128:F131"/>
    <mergeCell ref="M129:M131"/>
    <mergeCell ref="N129:N131"/>
    <mergeCell ref="O129:O131"/>
    <mergeCell ref="P129:P131"/>
    <mergeCell ref="Q129:Q131"/>
    <mergeCell ref="R129:R131"/>
    <mergeCell ref="S129:S131"/>
    <mergeCell ref="A127:Y127"/>
    <mergeCell ref="U129:U131"/>
    <mergeCell ref="T129:T131"/>
    <mergeCell ref="T123:T124"/>
    <mergeCell ref="A126:K126"/>
    <mergeCell ref="A125:K125"/>
    <mergeCell ref="U123:U124"/>
    <mergeCell ref="X117:X118"/>
    <mergeCell ref="X123:X124"/>
    <mergeCell ref="W129:W131"/>
    <mergeCell ref="X129:X131"/>
    <mergeCell ref="L116:L118"/>
    <mergeCell ref="K116:K118"/>
    <mergeCell ref="J116:J118"/>
    <mergeCell ref="I116:I118"/>
    <mergeCell ref="H116:H118"/>
    <mergeCell ref="G116:G118"/>
    <mergeCell ref="F116:F118"/>
    <mergeCell ref="E116:E118"/>
    <mergeCell ref="E119:E121"/>
    <mergeCell ref="D116:D118"/>
    <mergeCell ref="C116:C118"/>
    <mergeCell ref="E128:E131"/>
    <mergeCell ref="D128:D131"/>
    <mergeCell ref="L122:L124"/>
    <mergeCell ref="K122:K124"/>
    <mergeCell ref="J122:J124"/>
    <mergeCell ref="I122:I124"/>
    <mergeCell ref="H122:H124"/>
    <mergeCell ref="G122:G124"/>
    <mergeCell ref="A122:A124"/>
    <mergeCell ref="D122:D124"/>
    <mergeCell ref="E122:E124"/>
    <mergeCell ref="C122:C124"/>
    <mergeCell ref="F122:F124"/>
    <mergeCell ref="M123:M124"/>
    <mergeCell ref="N123:N124"/>
    <mergeCell ref="O123:O124"/>
    <mergeCell ref="P123:P124"/>
    <mergeCell ref="Q123:Q124"/>
    <mergeCell ref="M120:M121"/>
    <mergeCell ref="N120:N121"/>
    <mergeCell ref="O120:O121"/>
    <mergeCell ref="P120:P121"/>
    <mergeCell ref="R123:R124"/>
    <mergeCell ref="Q120:Q121"/>
    <mergeCell ref="R120:R121"/>
    <mergeCell ref="S123:S124"/>
    <mergeCell ref="C119:C121"/>
    <mergeCell ref="D119:D121"/>
    <mergeCell ref="F119:F121"/>
    <mergeCell ref="G119:G121"/>
    <mergeCell ref="H119:H121"/>
    <mergeCell ref="I119:I121"/>
    <mergeCell ref="J119:J121"/>
    <mergeCell ref="K119:K121"/>
    <mergeCell ref="L119:L121"/>
    <mergeCell ref="A128:A131"/>
    <mergeCell ref="A119:A121"/>
    <mergeCell ref="A116:A118"/>
    <mergeCell ref="A104:A106"/>
    <mergeCell ref="A107:A109"/>
    <mergeCell ref="U120:U121"/>
    <mergeCell ref="T120:T121"/>
    <mergeCell ref="S120:S121"/>
    <mergeCell ref="U117:U118"/>
    <mergeCell ref="U105:U106"/>
    <mergeCell ref="T108:T109"/>
    <mergeCell ref="T105:T106"/>
    <mergeCell ref="S108:S109"/>
    <mergeCell ref="S105:S106"/>
    <mergeCell ref="T117:T118"/>
    <mergeCell ref="S117:S118"/>
    <mergeCell ref="R117:R118"/>
    <mergeCell ref="Q117:Q118"/>
    <mergeCell ref="P117:P118"/>
    <mergeCell ref="O117:O118"/>
    <mergeCell ref="N117:N118"/>
    <mergeCell ref="M117:M118"/>
    <mergeCell ref="E113:E115"/>
    <mergeCell ref="F113:F115"/>
    <mergeCell ref="G113:G115"/>
    <mergeCell ref="H113:H115"/>
    <mergeCell ref="I113:I115"/>
    <mergeCell ref="J113:J115"/>
    <mergeCell ref="K113:K115"/>
    <mergeCell ref="L113:L115"/>
    <mergeCell ref="D113:D115"/>
    <mergeCell ref="C113:C115"/>
    <mergeCell ref="A113:A115"/>
    <mergeCell ref="A112:Y112"/>
    <mergeCell ref="U114:U115"/>
    <mergeCell ref="T114:T115"/>
    <mergeCell ref="S114:S115"/>
    <mergeCell ref="R114:R115"/>
    <mergeCell ref="Q114:Q115"/>
    <mergeCell ref="P114:P115"/>
    <mergeCell ref="O114:O115"/>
    <mergeCell ref="N114:N115"/>
    <mergeCell ref="M114:M115"/>
    <mergeCell ref="V80:V81"/>
    <mergeCell ref="V86:V87"/>
    <mergeCell ref="V92:V93"/>
    <mergeCell ref="V102:V103"/>
    <mergeCell ref="V108:V109"/>
    <mergeCell ref="V114:V115"/>
    <mergeCell ref="V120:V121"/>
    <mergeCell ref="V123:V124"/>
    <mergeCell ref="V129:V131"/>
    <mergeCell ref="V67:V68"/>
    <mergeCell ref="V70:V71"/>
    <mergeCell ref="V75:V76"/>
    <mergeCell ref="V83:V84"/>
    <mergeCell ref="U108:U109"/>
    <mergeCell ref="U27:U31"/>
    <mergeCell ref="U33:U35"/>
    <mergeCell ref="U40:U41"/>
    <mergeCell ref="U12:U14"/>
    <mergeCell ref="U58:U59"/>
    <mergeCell ref="U83:U84"/>
    <mergeCell ref="U75:U76"/>
    <mergeCell ref="U16:U19"/>
    <mergeCell ref="U80:U81"/>
    <mergeCell ref="T83:T84"/>
    <mergeCell ref="T80:T81"/>
    <mergeCell ref="T75:T76"/>
    <mergeCell ref="T12:T14"/>
    <mergeCell ref="T43:T44"/>
    <mergeCell ref="T86:T87"/>
    <mergeCell ref="T89:T90"/>
    <mergeCell ref="T92:T93"/>
    <mergeCell ref="T64:T65"/>
    <mergeCell ref="T61:T62"/>
    <mergeCell ref="T102:T103"/>
    <mergeCell ref="T40:T41"/>
    <mergeCell ref="T33:T35"/>
    <mergeCell ref="T24:T25"/>
    <mergeCell ref="T16:T19"/>
    <mergeCell ref="T21:T22"/>
    <mergeCell ref="T27:T31"/>
    <mergeCell ref="U102:U103"/>
    <mergeCell ref="U89:U90"/>
    <mergeCell ref="U73:U74"/>
    <mergeCell ref="U86:U87"/>
    <mergeCell ref="U67:U68"/>
    <mergeCell ref="U61:U62"/>
    <mergeCell ref="U49:U53"/>
    <mergeCell ref="U46:U47"/>
    <mergeCell ref="U92:U93"/>
    <mergeCell ref="U21:U22"/>
    <mergeCell ref="U37:U38"/>
    <mergeCell ref="U43:U44"/>
    <mergeCell ref="U99:U100"/>
    <mergeCell ref="U64:U65"/>
    <mergeCell ref="U70:U71"/>
    <mergeCell ref="U24:U25"/>
    <mergeCell ref="T49:T53"/>
    <mergeCell ref="T46:T47"/>
    <mergeCell ref="T73:T74"/>
    <mergeCell ref="T70:T71"/>
    <mergeCell ref="T67:T68"/>
    <mergeCell ref="T99:T100"/>
    <mergeCell ref="T58:T59"/>
    <mergeCell ref="T37:T38"/>
    <mergeCell ref="A97:Y97"/>
    <mergeCell ref="A95:K95"/>
    <mergeCell ref="A96:K96"/>
    <mergeCell ref="L91:L94"/>
    <mergeCell ref="M92:M94"/>
    <mergeCell ref="N105:N106"/>
    <mergeCell ref="O105:O106"/>
    <mergeCell ref="M108:M109"/>
    <mergeCell ref="N108:N109"/>
    <mergeCell ref="P105:P106"/>
    <mergeCell ref="O108:O109"/>
    <mergeCell ref="Q105:Q106"/>
    <mergeCell ref="P108:P109"/>
    <mergeCell ref="M105:M106"/>
    <mergeCell ref="Q108:Q109"/>
    <mergeCell ref="A111:K111"/>
    <mergeCell ref="A110:K110"/>
    <mergeCell ref="G107:G109"/>
    <mergeCell ref="D107:D109"/>
    <mergeCell ref="H107:H109"/>
    <mergeCell ref="I107:I109"/>
    <mergeCell ref="J107:J109"/>
    <mergeCell ref="K107:K109"/>
    <mergeCell ref="C107:C109"/>
    <mergeCell ref="E107:E109"/>
    <mergeCell ref="F107:F109"/>
    <mergeCell ref="L107:L109"/>
    <mergeCell ref="C104:C106"/>
    <mergeCell ref="D104:D106"/>
    <mergeCell ref="E104:E106"/>
    <mergeCell ref="F104:F106"/>
    <mergeCell ref="G104:G106"/>
    <mergeCell ref="H104:H106"/>
    <mergeCell ref="I104:I106"/>
    <mergeCell ref="J104:J106"/>
    <mergeCell ref="K104:K106"/>
    <mergeCell ref="L104:L106"/>
    <mergeCell ref="L98:L100"/>
    <mergeCell ref="M99:M100"/>
    <mergeCell ref="K98:K100"/>
    <mergeCell ref="K101:K103"/>
    <mergeCell ref="L101:L103"/>
    <mergeCell ref="M102:M103"/>
    <mergeCell ref="J101:J103"/>
    <mergeCell ref="I101:I103"/>
    <mergeCell ref="H101:H103"/>
    <mergeCell ref="G101:G103"/>
    <mergeCell ref="F101:F103"/>
    <mergeCell ref="E101:E103"/>
    <mergeCell ref="D101:D103"/>
    <mergeCell ref="C101:C103"/>
    <mergeCell ref="A101:A103"/>
    <mergeCell ref="A98:A100"/>
    <mergeCell ref="C98:C100"/>
    <mergeCell ref="D98:D100"/>
    <mergeCell ref="E98:E100"/>
    <mergeCell ref="F98:F100"/>
    <mergeCell ref="G98:G100"/>
    <mergeCell ref="H98:H100"/>
    <mergeCell ref="I98:I100"/>
    <mergeCell ref="J98:J100"/>
    <mergeCell ref="C88:C90"/>
    <mergeCell ref="D88:D90"/>
    <mergeCell ref="E88:E90"/>
    <mergeCell ref="F88:F90"/>
    <mergeCell ref="G88:G90"/>
    <mergeCell ref="H88:H90"/>
    <mergeCell ref="I88:I90"/>
    <mergeCell ref="J88:J90"/>
    <mergeCell ref="K88:K90"/>
    <mergeCell ref="L88:L90"/>
    <mergeCell ref="M89:M90"/>
    <mergeCell ref="K91:K94"/>
    <mergeCell ref="J91:J94"/>
    <mergeCell ref="I91:I94"/>
    <mergeCell ref="H91:H94"/>
    <mergeCell ref="G91:G94"/>
    <mergeCell ref="F91:F94"/>
    <mergeCell ref="E91:E94"/>
    <mergeCell ref="D91:D94"/>
    <mergeCell ref="J85:J87"/>
    <mergeCell ref="J82:J84"/>
    <mergeCell ref="K82:K84"/>
    <mergeCell ref="K79:K81"/>
    <mergeCell ref="L85:L87"/>
    <mergeCell ref="L82:L84"/>
    <mergeCell ref="J79:J81"/>
    <mergeCell ref="M86:M87"/>
    <mergeCell ref="M83:M84"/>
    <mergeCell ref="M80:M81"/>
    <mergeCell ref="N73:N74"/>
    <mergeCell ref="N75:N76"/>
    <mergeCell ref="M70:M71"/>
    <mergeCell ref="M73:M74"/>
    <mergeCell ref="M75:M76"/>
    <mergeCell ref="L72:L74"/>
    <mergeCell ref="L75:L78"/>
    <mergeCell ref="A91:A94"/>
    <mergeCell ref="A88:A90"/>
    <mergeCell ref="A85:A87"/>
    <mergeCell ref="A82:A84"/>
    <mergeCell ref="A79:A81"/>
    <mergeCell ref="A75:A78"/>
    <mergeCell ref="A72:A74"/>
    <mergeCell ref="B75:B76"/>
    <mergeCell ref="C79:C81"/>
    <mergeCell ref="I85:I87"/>
    <mergeCell ref="H85:H87"/>
    <mergeCell ref="I82:I84"/>
    <mergeCell ref="H82:H84"/>
    <mergeCell ref="G85:G87"/>
    <mergeCell ref="G82:G84"/>
    <mergeCell ref="H79:H81"/>
    <mergeCell ref="G75:G78"/>
    <mergeCell ref="G79:G81"/>
    <mergeCell ref="I75:I78"/>
    <mergeCell ref="I79:I81"/>
    <mergeCell ref="D79:D81"/>
    <mergeCell ref="E79:E81"/>
    <mergeCell ref="F79:F81"/>
    <mergeCell ref="D82:D84"/>
    <mergeCell ref="E82:E84"/>
    <mergeCell ref="D85:D87"/>
    <mergeCell ref="E85:E87"/>
    <mergeCell ref="F82:F84"/>
    <mergeCell ref="E75:E78"/>
    <mergeCell ref="E12:E14"/>
    <mergeCell ref="E48:E53"/>
    <mergeCell ref="E20:E22"/>
    <mergeCell ref="E32:E35"/>
    <mergeCell ref="E45:E47"/>
    <mergeCell ref="E8:E9"/>
    <mergeCell ref="E63:E65"/>
    <mergeCell ref="E42:E44"/>
    <mergeCell ref="E60:E62"/>
    <mergeCell ref="E26:E31"/>
    <mergeCell ref="F15:F19"/>
    <mergeCell ref="F39:F41"/>
    <mergeCell ref="F48:F53"/>
    <mergeCell ref="F75:F78"/>
    <mergeCell ref="F42:F44"/>
    <mergeCell ref="F72:F74"/>
    <mergeCell ref="F69:F71"/>
    <mergeCell ref="F32:F35"/>
    <mergeCell ref="F57:F59"/>
    <mergeCell ref="D12:D14"/>
    <mergeCell ref="D75:D78"/>
    <mergeCell ref="D63:D65"/>
    <mergeCell ref="D72:D74"/>
    <mergeCell ref="D39:D41"/>
    <mergeCell ref="D36:D38"/>
    <mergeCell ref="D48:D53"/>
    <mergeCell ref="D26:D31"/>
    <mergeCell ref="D32:D35"/>
    <mergeCell ref="D42:D44"/>
    <mergeCell ref="D45:D47"/>
    <mergeCell ref="E66:E68"/>
    <mergeCell ref="E69:E71"/>
    <mergeCell ref="E72:E74"/>
    <mergeCell ref="E39:E41"/>
    <mergeCell ref="E15:E19"/>
    <mergeCell ref="E23:E25"/>
    <mergeCell ref="E57:E59"/>
    <mergeCell ref="E36:E38"/>
    <mergeCell ref="H72:H74"/>
    <mergeCell ref="H63:H65"/>
    <mergeCell ref="H39:H41"/>
    <mergeCell ref="H15:H19"/>
    <mergeCell ref="H36:H38"/>
    <mergeCell ref="H32:H35"/>
    <mergeCell ref="H45:H47"/>
    <mergeCell ref="H60:H62"/>
    <mergeCell ref="H48:H53"/>
    <mergeCell ref="H75:H78"/>
    <mergeCell ref="G15:G19"/>
    <mergeCell ref="G39:G41"/>
    <mergeCell ref="G48:G53"/>
    <mergeCell ref="G72:G74"/>
    <mergeCell ref="G63:G65"/>
    <mergeCell ref="G57:G59"/>
    <mergeCell ref="G32:G35"/>
    <mergeCell ref="G20:G22"/>
    <mergeCell ref="J75:J78"/>
    <mergeCell ref="J42:J44"/>
    <mergeCell ref="J26:J31"/>
    <mergeCell ref="J15:J19"/>
    <mergeCell ref="J39:J41"/>
    <mergeCell ref="J12:J14"/>
    <mergeCell ref="J48:J53"/>
    <mergeCell ref="J63:J65"/>
    <mergeCell ref="J69:J71"/>
    <mergeCell ref="J66:J68"/>
    <mergeCell ref="K20:K22"/>
    <mergeCell ref="K15:K19"/>
    <mergeCell ref="K42:K44"/>
    <mergeCell ref="K45:K47"/>
    <mergeCell ref="K75:K78"/>
    <mergeCell ref="K57:K59"/>
    <mergeCell ref="K36:K38"/>
    <mergeCell ref="K60:K62"/>
    <mergeCell ref="I15:I19"/>
    <mergeCell ref="I23:I25"/>
    <mergeCell ref="I42:I44"/>
    <mergeCell ref="I60:I62"/>
    <mergeCell ref="I72:I74"/>
    <mergeCell ref="I63:I65"/>
    <mergeCell ref="I45:I47"/>
    <mergeCell ref="I32:I35"/>
    <mergeCell ref="I20:I22"/>
    <mergeCell ref="K12:K14"/>
    <mergeCell ref="K39:K41"/>
    <mergeCell ref="K23:K25"/>
    <mergeCell ref="K69:K71"/>
    <mergeCell ref="K72:K74"/>
    <mergeCell ref="K48:K53"/>
    <mergeCell ref="K66:K68"/>
    <mergeCell ref="K26:K31"/>
    <mergeCell ref="K63:K65"/>
    <mergeCell ref="K32:K35"/>
    <mergeCell ref="J72:J74"/>
    <mergeCell ref="J36:J38"/>
    <mergeCell ref="J20:J22"/>
    <mergeCell ref="J23:J25"/>
    <mergeCell ref="J32:J35"/>
    <mergeCell ref="J45:J47"/>
    <mergeCell ref="J57:J59"/>
    <mergeCell ref="J60:J62"/>
    <mergeCell ref="G12:G14"/>
    <mergeCell ref="G36:G38"/>
    <mergeCell ref="G42:G44"/>
    <mergeCell ref="G66:G68"/>
    <mergeCell ref="G69:G71"/>
    <mergeCell ref="G60:G62"/>
    <mergeCell ref="G45:G47"/>
    <mergeCell ref="G26:G31"/>
    <mergeCell ref="G23:G25"/>
    <mergeCell ref="H12:H14"/>
    <mergeCell ref="H20:H22"/>
    <mergeCell ref="H23:H25"/>
    <mergeCell ref="H26:H31"/>
    <mergeCell ref="H42:H44"/>
    <mergeCell ref="H57:H59"/>
    <mergeCell ref="H66:H68"/>
    <mergeCell ref="H69:H71"/>
    <mergeCell ref="L8:L9"/>
    <mergeCell ref="L42:L44"/>
    <mergeCell ref="L26:L31"/>
    <mergeCell ref="L15:L19"/>
    <mergeCell ref="L63:L65"/>
    <mergeCell ref="L66:L68"/>
    <mergeCell ref="L60:L62"/>
    <mergeCell ref="L20:L22"/>
    <mergeCell ref="L57:L59"/>
    <mergeCell ref="L79:L81"/>
    <mergeCell ref="L12:L14"/>
    <mergeCell ref="L39:L41"/>
    <mergeCell ref="L23:L25"/>
    <mergeCell ref="L48:L53"/>
    <mergeCell ref="L45:L47"/>
    <mergeCell ref="L32:L35"/>
    <mergeCell ref="L36:L38"/>
    <mergeCell ref="L69:L71"/>
    <mergeCell ref="M61:M62"/>
    <mergeCell ref="M58:M59"/>
    <mergeCell ref="M49:M53"/>
    <mergeCell ref="M46:M47"/>
    <mergeCell ref="M43:M44"/>
    <mergeCell ref="M40:M41"/>
    <mergeCell ref="M37:M38"/>
    <mergeCell ref="M33:M35"/>
    <mergeCell ref="M27:M31"/>
    <mergeCell ref="M16:M19"/>
    <mergeCell ref="M24:M25"/>
    <mergeCell ref="M21:M22"/>
    <mergeCell ref="M12:M14"/>
    <mergeCell ref="M8:O8"/>
    <mergeCell ref="O46:O47"/>
    <mergeCell ref="N83:N84"/>
    <mergeCell ref="N80:N81"/>
    <mergeCell ref="N67:N68"/>
    <mergeCell ref="N49:N53"/>
    <mergeCell ref="N40:N41"/>
    <mergeCell ref="N37:N38"/>
    <mergeCell ref="N21:N22"/>
    <mergeCell ref="N16:N19"/>
    <mergeCell ref="A6:R6"/>
    <mergeCell ref="F8:K8"/>
    <mergeCell ref="S8:U8"/>
    <mergeCell ref="A8:A9"/>
    <mergeCell ref="C8:C9"/>
    <mergeCell ref="B8:B9"/>
    <mergeCell ref="A11:X11"/>
    <mergeCell ref="C12:C14"/>
    <mergeCell ref="A12:A14"/>
    <mergeCell ref="A15:A19"/>
    <mergeCell ref="C20:C21"/>
    <mergeCell ref="A20:A22"/>
    <mergeCell ref="A23:A25"/>
    <mergeCell ref="F66:F68"/>
    <mergeCell ref="F63:F65"/>
    <mergeCell ref="F60:F62"/>
    <mergeCell ref="F45:F47"/>
    <mergeCell ref="F36:F38"/>
    <mergeCell ref="F26:F31"/>
    <mergeCell ref="F23:F25"/>
    <mergeCell ref="F20:F22"/>
    <mergeCell ref="F12:F14"/>
    <mergeCell ref="D8:D9"/>
    <mergeCell ref="D15:D19"/>
    <mergeCell ref="D20:D22"/>
    <mergeCell ref="D23:D25"/>
    <mergeCell ref="D57:D59"/>
    <mergeCell ref="D69:D71"/>
    <mergeCell ref="D60:D62"/>
    <mergeCell ref="D66:D68"/>
    <mergeCell ref="C57:C59"/>
    <mergeCell ref="C45:C47"/>
    <mergeCell ref="C42:C43"/>
    <mergeCell ref="C39:C41"/>
    <mergeCell ref="C60:C61"/>
    <mergeCell ref="C64:C65"/>
    <mergeCell ref="C66:C68"/>
    <mergeCell ref="I26:I31"/>
    <mergeCell ref="I39:I41"/>
    <mergeCell ref="I57:I59"/>
    <mergeCell ref="I66:I68"/>
    <mergeCell ref="I69:I71"/>
    <mergeCell ref="I48:I53"/>
    <mergeCell ref="I36:I38"/>
    <mergeCell ref="I12:I14"/>
    <mergeCell ref="A56:Y56"/>
    <mergeCell ref="A55:K55"/>
    <mergeCell ref="A54:K54"/>
    <mergeCell ref="A26:A31"/>
    <mergeCell ref="A32:A35"/>
    <mergeCell ref="B48:B50"/>
    <mergeCell ref="B52:B53"/>
    <mergeCell ref="A69:A71"/>
    <mergeCell ref="A66:A68"/>
    <mergeCell ref="A63:A65"/>
    <mergeCell ref="A60:A62"/>
    <mergeCell ref="A48:A53"/>
    <mergeCell ref="A45:A47"/>
    <mergeCell ref="A42:A44"/>
    <mergeCell ref="A39:A41"/>
    <mergeCell ref="A36:A38"/>
    <mergeCell ref="A57:A59"/>
    <mergeCell ref="S99:S100"/>
    <mergeCell ref="S37:S38"/>
    <mergeCell ref="S33:S35"/>
    <mergeCell ref="S24:S25"/>
    <mergeCell ref="S12:S14"/>
    <mergeCell ref="S75:S76"/>
    <mergeCell ref="S64:S65"/>
    <mergeCell ref="S102:S103"/>
    <mergeCell ref="S43:S44"/>
    <mergeCell ref="S92:S93"/>
    <mergeCell ref="S40:S41"/>
    <mergeCell ref="S27:S31"/>
    <mergeCell ref="S21:S22"/>
    <mergeCell ref="S83:S84"/>
    <mergeCell ref="S70:S71"/>
    <mergeCell ref="S58:S59"/>
    <mergeCell ref="S46:S47"/>
    <mergeCell ref="S86:S87"/>
    <mergeCell ref="S89:S90"/>
    <mergeCell ref="S49:S53"/>
    <mergeCell ref="S67:S68"/>
    <mergeCell ref="S61:S62"/>
    <mergeCell ref="S73:S74"/>
    <mergeCell ref="S80:S81"/>
    <mergeCell ref="S16:S19"/>
    <mergeCell ref="R108:R109"/>
    <mergeCell ref="R16:R19"/>
    <mergeCell ref="R33:R35"/>
    <mergeCell ref="R40:R41"/>
    <mergeCell ref="R92:R93"/>
    <mergeCell ref="R83:R84"/>
    <mergeCell ref="R70:R71"/>
    <mergeCell ref="R58:R59"/>
    <mergeCell ref="R24:R25"/>
    <mergeCell ref="R46:R47"/>
    <mergeCell ref="R105:R106"/>
    <mergeCell ref="R102:R103"/>
    <mergeCell ref="R61:R62"/>
    <mergeCell ref="R67:R68"/>
    <mergeCell ref="R73:R74"/>
    <mergeCell ref="R80:R81"/>
    <mergeCell ref="R86:R87"/>
    <mergeCell ref="R12:R14"/>
    <mergeCell ref="Q99:Q100"/>
    <mergeCell ref="Q27:Q31"/>
    <mergeCell ref="Q12:Q14"/>
    <mergeCell ref="Q89:Q90"/>
    <mergeCell ref="Q75:Q76"/>
    <mergeCell ref="Q64:Q65"/>
    <mergeCell ref="Q73:Q74"/>
    <mergeCell ref="Q83:Q84"/>
    <mergeCell ref="Q24:Q25"/>
    <mergeCell ref="Q43:Q44"/>
    <mergeCell ref="Q40:Q41"/>
    <mergeCell ref="Q37:Q38"/>
    <mergeCell ref="Q33:Q35"/>
    <mergeCell ref="Q46:Q47"/>
    <mergeCell ref="P64:P65"/>
    <mergeCell ref="P40:P41"/>
    <mergeCell ref="P33:P35"/>
    <mergeCell ref="P24:P25"/>
    <mergeCell ref="P12:P14"/>
    <mergeCell ref="P75:P76"/>
    <mergeCell ref="P61:P62"/>
    <mergeCell ref="P102:P103"/>
    <mergeCell ref="P43:P44"/>
    <mergeCell ref="P67:P68"/>
    <mergeCell ref="P89:P90"/>
    <mergeCell ref="P99:P100"/>
    <mergeCell ref="P58:P59"/>
    <mergeCell ref="P83:P84"/>
    <mergeCell ref="P80:P81"/>
    <mergeCell ref="P73:P74"/>
    <mergeCell ref="P16:P19"/>
    <mergeCell ref="R49:R53"/>
    <mergeCell ref="Q49:Q53"/>
    <mergeCell ref="Q58:Q59"/>
    <mergeCell ref="Q61:Q62"/>
    <mergeCell ref="P8:R8"/>
    <mergeCell ref="O58:O59"/>
    <mergeCell ref="O102:O103"/>
    <mergeCell ref="O86:O87"/>
    <mergeCell ref="O80:O81"/>
    <mergeCell ref="O75:O76"/>
    <mergeCell ref="O70:O71"/>
    <mergeCell ref="O64:O65"/>
    <mergeCell ref="O21:O22"/>
    <mergeCell ref="O49:O53"/>
    <mergeCell ref="O12:O14"/>
    <mergeCell ref="O89:O90"/>
    <mergeCell ref="O83:O84"/>
    <mergeCell ref="O99:O100"/>
    <mergeCell ref="O73:O74"/>
    <mergeCell ref="O67:O68"/>
    <mergeCell ref="O61:O62"/>
    <mergeCell ref="O16:O19"/>
    <mergeCell ref="O24:O25"/>
    <mergeCell ref="O27:O31"/>
    <mergeCell ref="O33:O35"/>
    <mergeCell ref="O37:O38"/>
    <mergeCell ref="O40:O41"/>
    <mergeCell ref="O43:O44"/>
    <mergeCell ref="N12:N14"/>
    <mergeCell ref="N24:N25"/>
    <mergeCell ref="N86:N87"/>
    <mergeCell ref="N102:N103"/>
    <mergeCell ref="N70:N71"/>
    <mergeCell ref="N61:N62"/>
    <mergeCell ref="N46:N47"/>
    <mergeCell ref="N27:N31"/>
    <mergeCell ref="N33:N35"/>
    <mergeCell ref="N43:N44"/>
    <mergeCell ref="N58:N59"/>
    <mergeCell ref="N64:N65"/>
    <mergeCell ref="O92:O94"/>
    <mergeCell ref="N89:N90"/>
    <mergeCell ref="N92:N94"/>
    <mergeCell ref="N99:N100"/>
    <mergeCell ref="M64:M65"/>
    <mergeCell ref="M67:M68"/>
    <mergeCell ref="R89:R90"/>
    <mergeCell ref="R27:R31"/>
    <mergeCell ref="R37:R38"/>
    <mergeCell ref="R43:R44"/>
    <mergeCell ref="R99:R100"/>
    <mergeCell ref="R75:R76"/>
    <mergeCell ref="R64:R65"/>
    <mergeCell ref="R21:R22"/>
    <mergeCell ref="Q86:Q87"/>
    <mergeCell ref="Q16:Q19"/>
    <mergeCell ref="Q92:Q93"/>
    <mergeCell ref="Q102:Q103"/>
    <mergeCell ref="Q67:Q68"/>
    <mergeCell ref="Q70:Q71"/>
    <mergeCell ref="Q80:Q81"/>
    <mergeCell ref="Q21:Q22"/>
    <mergeCell ref="P92:P93"/>
    <mergeCell ref="P37:P38"/>
    <mergeCell ref="P27:P31"/>
    <mergeCell ref="P21:P22"/>
    <mergeCell ref="P70:P71"/>
    <mergeCell ref="P86:P87"/>
    <mergeCell ref="P49:P53"/>
    <mergeCell ref="P46:P47"/>
  </mergeCells>
  <pageMargins bottom="0.748031497001648" footer="0.31496062874794" header="0.31496062874794" left="0.708661377429962" right="0.708661377429962" top="0.748031497001648"/>
  <pageSetup fitToHeight="10" fitToWidth="1" orientation="landscape" paperHeight="420mm" paperSize="8" paperWidth="297mm" scale="100"/>
</worksheet>
</file>

<file path=xl/worksheets/sheet2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  <pageSetUpPr fitToPage="true"/>
  </sheetPr>
  <dimension ref="A1:Y142"/>
  <sheetViews>
    <sheetView showZeros="true" workbookViewId="0">
      <pane activePane="bottomRight" state="frozen" topLeftCell="C12" xSplit="2" ySplit="11"/>
    </sheetView>
  </sheetViews>
  <sheetFormatPr baseColWidth="8" customHeight="false" defaultColWidth="9.14062530925693" defaultRowHeight="15" zeroHeight="false"/>
  <cols>
    <col bestFit="true" customWidth="true" hidden="false" max="1" min="1" outlineLevel="0" style="1" width="9.14062530925693"/>
    <col customWidth="true" hidden="false" max="2" min="2" outlineLevel="0" style="2" width="28.2999837431299"/>
    <col customWidth="true" hidden="false" max="3" min="3" outlineLevel="0" style="2" width="31.8554698277736"/>
    <col bestFit="true" customWidth="true" hidden="false" max="4" min="4" outlineLevel="0" style="2" width="9.14062530925693"/>
    <col customWidth="true" hidden="false" max="5" min="5" outlineLevel="0" style="4" width="16.7109377947192"/>
    <col customWidth="true" hidden="false" max="6" min="6" outlineLevel="0" style="3" width="12.1406251400907"/>
    <col customWidth="true" hidden="false" max="7" min="7" outlineLevel="0" style="3" width="11.9999993233353"/>
    <col customWidth="true" hidden="false" max="9" min="8" outlineLevel="0" style="3" width="12.1406251400907"/>
    <col customWidth="true" hidden="false" max="10" min="10" outlineLevel="0" style="3" width="10.0000003383324"/>
    <col customWidth="true" hidden="false" max="11" min="11" outlineLevel="0" style="3" width="12.7109371180545"/>
    <col customWidth="true" hidden="false" max="12" min="12" outlineLevel="0" style="2" width="25.5703128237946"/>
    <col customWidth="true" hidden="false" max="13" min="13" outlineLevel="0" style="5" width="11.2851564964804"/>
    <col customWidth="true" max="14" min="14" outlineLevel="0" style="5" width="10.8554689819427"/>
    <col customWidth="true" max="15" min="15" outlineLevel="0" style="5" width="9.71093728722066"/>
    <col customWidth="true" max="16" min="16" outlineLevel="0" style="5" width="12.7109371180545"/>
    <col customWidth="true" max="17" min="17" outlineLevel="0" style="5" width="11.710937625553"/>
    <col customWidth="true" max="18" min="18" outlineLevel="0" style="5" width="9.28515615814805"/>
    <col customWidth="true" hidden="false" max="19" min="19" outlineLevel="0" style="5" width="13.2009817728514"/>
    <col customWidth="true" max="20" min="20" outlineLevel="0" style="5" width="10.1406248017584"/>
    <col customWidth="true" max="21" min="21" outlineLevel="0" style="5" width="9.28515615814805"/>
    <col customWidth="true" hidden="false" max="22" min="22" outlineLevel="0" style="5" width="12.8833715902653"/>
    <col customWidth="true" max="23" min="23" outlineLevel="0" style="5" width="10.8554689819427"/>
    <col customWidth="true" max="24" min="24" outlineLevel="0" style="5" width="9.85546881277651"/>
    <col customWidth="true" max="25" min="25" outlineLevel="0" style="430" width="14.7109374563868"/>
    <col bestFit="true" customWidth="true" max="16384" min="26" outlineLevel="0" style="2" width="9.14062530925693"/>
  </cols>
  <sheetData>
    <row outlineLevel="0" r="1">
      <c r="T1" s="6" t="s">
        <v>0</v>
      </c>
      <c r="W1" s="6" t="n"/>
    </row>
    <row outlineLevel="0" r="2">
      <c r="T2" s="6" t="s">
        <v>1</v>
      </c>
      <c r="W2" s="6" t="n"/>
    </row>
    <row outlineLevel="0" r="3">
      <c r="T3" s="6" t="s">
        <v>2</v>
      </c>
      <c r="W3" s="6" t="n"/>
    </row>
    <row outlineLevel="0" r="4">
      <c r="T4" s="6" t="s">
        <v>3</v>
      </c>
      <c r="W4" s="6" t="n"/>
    </row>
    <row ht="16.5" outlineLevel="0" r="5">
      <c r="A5" s="7" t="n"/>
    </row>
    <row ht="18.75" outlineLevel="0" r="6">
      <c r="A6" s="431" t="s">
        <v>326</v>
      </c>
      <c r="B6" s="431" t="s"/>
      <c r="C6" s="431" t="s"/>
      <c r="D6" s="431" t="s"/>
      <c r="E6" s="431" t="s"/>
      <c r="F6" s="431" t="s"/>
      <c r="G6" s="431" t="s"/>
      <c r="H6" s="431" t="s"/>
      <c r="I6" s="431" t="s"/>
      <c r="J6" s="431" t="s"/>
      <c r="K6" s="431" t="s"/>
      <c r="L6" s="431" t="s"/>
      <c r="M6" s="431" t="s"/>
      <c r="N6" s="431" t="s"/>
      <c r="O6" s="431" t="s"/>
      <c r="P6" s="431" t="s"/>
      <c r="Q6" s="431" t="s"/>
      <c r="R6" s="431" t="s"/>
      <c r="S6" s="431" t="s"/>
      <c r="T6" s="431" t="s"/>
      <c r="U6" s="431" t="s"/>
      <c r="V6" s="9" t="n"/>
      <c r="W6" s="9" t="n"/>
      <c r="X6" s="9" t="n"/>
    </row>
    <row ht="17.25" outlineLevel="0" r="7">
      <c r="A7" s="7" t="n"/>
    </row>
    <row customHeight="true" hidden="false" ht="32.1428527832031" outlineLevel="0" r="8">
      <c r="A8" s="11" t="s">
        <v>5</v>
      </c>
      <c r="B8" s="11" t="s">
        <v>6</v>
      </c>
      <c r="C8" s="11" t="s">
        <v>7</v>
      </c>
      <c r="D8" s="11" t="s">
        <v>8</v>
      </c>
      <c r="E8" s="11" t="s">
        <v>9</v>
      </c>
      <c r="F8" s="11" t="s">
        <v>10</v>
      </c>
      <c r="G8" s="13" t="s"/>
      <c r="H8" s="13" t="s"/>
      <c r="I8" s="13" t="s"/>
      <c r="J8" s="13" t="s"/>
      <c r="K8" s="14" t="s"/>
      <c r="L8" s="11" t="s">
        <v>11</v>
      </c>
      <c r="M8" s="16" t="s">
        <v>327</v>
      </c>
      <c r="N8" s="17" t="s"/>
      <c r="O8" s="18" t="s"/>
      <c r="P8" s="16" t="s">
        <v>328</v>
      </c>
      <c r="Q8" s="17" t="s"/>
      <c r="R8" s="18" t="s"/>
      <c r="S8" s="19" t="s">
        <v>329</v>
      </c>
      <c r="T8" s="17" t="s"/>
      <c r="U8" s="20" t="s"/>
      <c r="V8" s="19" t="s">
        <v>330</v>
      </c>
      <c r="W8" s="17" t="s"/>
      <c r="X8" s="20" t="s"/>
      <c r="Y8" s="432" t="s">
        <v>16</v>
      </c>
    </row>
    <row customHeight="true" ht="72.75" outlineLevel="0" r="9">
      <c r="A9" s="22" t="s"/>
      <c r="B9" s="22" t="s"/>
      <c r="C9" s="22" t="s"/>
      <c r="D9" s="22" t="s"/>
      <c r="E9" s="22" t="s"/>
      <c r="F9" s="24" t="n">
        <v>0</v>
      </c>
      <c r="G9" s="24" t="n">
        <v>1</v>
      </c>
      <c r="H9" s="24" t="n">
        <v>2</v>
      </c>
      <c r="I9" s="24" t="n">
        <v>3</v>
      </c>
      <c r="J9" s="24" t="n">
        <v>4</v>
      </c>
      <c r="K9" s="24" t="n">
        <v>5</v>
      </c>
      <c r="L9" s="22" t="s"/>
      <c r="M9" s="433" t="s">
        <v>17</v>
      </c>
      <c r="N9" s="27" t="s">
        <v>18</v>
      </c>
      <c r="O9" s="434" t="s">
        <v>19</v>
      </c>
      <c r="P9" s="26" t="s">
        <v>17</v>
      </c>
      <c r="Q9" s="27" t="s">
        <v>18</v>
      </c>
      <c r="R9" s="27" t="s">
        <v>19</v>
      </c>
      <c r="S9" s="26" t="s">
        <v>17</v>
      </c>
      <c r="T9" s="27" t="s">
        <v>18</v>
      </c>
      <c r="U9" s="28" t="s">
        <v>19</v>
      </c>
      <c r="V9" s="26" t="s">
        <v>17</v>
      </c>
      <c r="W9" s="27" t="s">
        <v>18</v>
      </c>
      <c r="X9" s="28" t="s">
        <v>19</v>
      </c>
      <c r="Y9" s="435" t="s"/>
    </row>
    <row customFormat="true" ht="15.75" outlineLevel="0" r="10" s="10">
      <c r="A10" s="30" t="n">
        <v>1</v>
      </c>
      <c r="B10" s="31" t="n">
        <v>2</v>
      </c>
      <c r="C10" s="31" t="n">
        <v>3</v>
      </c>
      <c r="D10" s="31" t="n">
        <v>4</v>
      </c>
      <c r="E10" s="436" t="n">
        <v>5</v>
      </c>
      <c r="F10" s="31" t="n">
        <v>6</v>
      </c>
      <c r="G10" s="31" t="n">
        <v>7</v>
      </c>
      <c r="H10" s="31" t="n">
        <v>8</v>
      </c>
      <c r="I10" s="31" t="n">
        <v>9</v>
      </c>
      <c r="J10" s="31" t="n">
        <v>10</v>
      </c>
      <c r="K10" s="31" t="n">
        <v>11</v>
      </c>
      <c r="L10" s="32" t="n">
        <v>12</v>
      </c>
      <c r="M10" s="437" t="n">
        <v>13</v>
      </c>
      <c r="N10" s="438" t="n">
        <v>14</v>
      </c>
      <c r="O10" s="438" t="n">
        <v>15</v>
      </c>
      <c r="P10" s="439" t="n">
        <v>13</v>
      </c>
      <c r="Q10" s="440" t="n">
        <v>14</v>
      </c>
      <c r="R10" s="440" t="n">
        <v>15</v>
      </c>
      <c r="S10" s="439" t="n">
        <v>13</v>
      </c>
      <c r="T10" s="440" t="n">
        <v>14</v>
      </c>
      <c r="U10" s="441" t="n">
        <v>15</v>
      </c>
      <c r="V10" s="439" t="n">
        <v>16</v>
      </c>
      <c r="W10" s="440" t="n">
        <v>17</v>
      </c>
      <c r="X10" s="441" t="n">
        <v>18</v>
      </c>
      <c r="Y10" s="435" t="s"/>
    </row>
    <row customHeight="true" ht="21.75" outlineLevel="0" r="11">
      <c r="A11" s="442" t="s">
        <v>20</v>
      </c>
      <c r="B11" s="443" t="s"/>
      <c r="C11" s="443" t="s"/>
      <c r="D11" s="443" t="s"/>
      <c r="E11" s="443" t="s"/>
      <c r="F11" s="443" t="s"/>
      <c r="G11" s="443" t="s"/>
      <c r="H11" s="443" t="s"/>
      <c r="I11" s="443" t="s"/>
      <c r="J11" s="443" t="s"/>
      <c r="K11" s="443" t="s"/>
      <c r="L11" s="443" t="s"/>
      <c r="M11" s="443" t="s"/>
      <c r="N11" s="443" t="s"/>
      <c r="O11" s="443" t="s"/>
      <c r="P11" s="443" t="s"/>
      <c r="Q11" s="443" t="s"/>
      <c r="R11" s="443" t="s"/>
      <c r="S11" s="443" t="s"/>
      <c r="T11" s="443" t="s"/>
      <c r="U11" s="444" t="s"/>
      <c r="V11" s="445" t="n"/>
      <c r="W11" s="445" t="n"/>
      <c r="X11" s="445" t="n"/>
      <c r="Y11" s="446" t="s"/>
    </row>
    <row customHeight="true" hidden="false" ht="78.75" outlineLevel="0" r="12">
      <c r="A12" s="40" t="s">
        <v>21</v>
      </c>
      <c r="B12" s="68" t="s">
        <v>22</v>
      </c>
      <c r="C12" s="42" t="s">
        <v>23</v>
      </c>
      <c r="D12" s="40" t="s">
        <v>24</v>
      </c>
      <c r="E12" s="40" t="s">
        <v>25</v>
      </c>
      <c r="F12" s="40" t="s">
        <v>26</v>
      </c>
      <c r="G12" s="40" t="n">
        <v>4</v>
      </c>
      <c r="H12" s="40" t="n">
        <v>3</v>
      </c>
      <c r="I12" s="40" t="n">
        <v>2</v>
      </c>
      <c r="J12" s="40" t="n">
        <v>1</v>
      </c>
      <c r="K12" s="40" t="n">
        <v>0</v>
      </c>
      <c r="L12" s="43" t="s">
        <v>27</v>
      </c>
      <c r="M12" s="447" t="n">
        <v>0</v>
      </c>
      <c r="N12" s="448" t="n">
        <v>0</v>
      </c>
      <c r="O12" s="448" t="n">
        <v>5</v>
      </c>
      <c r="P12" s="449" t="n">
        <v>0</v>
      </c>
      <c r="Q12" s="450" t="n">
        <v>0</v>
      </c>
      <c r="R12" s="450" t="n">
        <v>5</v>
      </c>
      <c r="S12" s="449" t="n">
        <v>0</v>
      </c>
      <c r="T12" s="450" t="n">
        <v>0</v>
      </c>
      <c r="U12" s="451" t="n">
        <v>5</v>
      </c>
      <c r="V12" s="449" t="n">
        <v>0</v>
      </c>
      <c r="W12" s="450" t="n">
        <v>0</v>
      </c>
      <c r="X12" s="451" t="n">
        <v>5</v>
      </c>
      <c r="Y12" s="452" t="n">
        <f aca="false" ca="false" dt2D="false" dtr="false" t="normal">(R12+U12+X12+O12)/4</f>
        <v>5</v>
      </c>
    </row>
    <row outlineLevel="0" r="13">
      <c r="A13" s="51" t="s"/>
      <c r="B13" s="41" t="s">
        <v>28</v>
      </c>
      <c r="C13" s="53" t="s"/>
      <c r="D13" s="51" t="s"/>
      <c r="E13" s="51" t="s"/>
      <c r="F13" s="51" t="s"/>
      <c r="G13" s="51" t="s"/>
      <c r="H13" s="51" t="s"/>
      <c r="I13" s="51" t="s"/>
      <c r="J13" s="51" t="s"/>
      <c r="K13" s="51" t="s"/>
      <c r="L13" s="54" t="s"/>
      <c r="M13" s="453" t="s"/>
      <c r="N13" s="353" t="s"/>
      <c r="O13" s="353" t="s"/>
      <c r="P13" s="453" t="s"/>
      <c r="Q13" s="353" t="s"/>
      <c r="R13" s="353" t="s"/>
      <c r="S13" s="453" t="s"/>
      <c r="T13" s="353" t="s"/>
      <c r="U13" s="454" t="s"/>
      <c r="V13" s="453" t="s"/>
      <c r="W13" s="353" t="s"/>
      <c r="X13" s="454" t="s"/>
      <c r="Y13" s="455" t="s"/>
    </row>
    <row ht="15.75" outlineLevel="0" r="14">
      <c r="A14" s="59" t="s"/>
      <c r="B14" s="60" t="s">
        <v>29</v>
      </c>
      <c r="C14" s="61" t="s"/>
      <c r="D14" s="59" t="s"/>
      <c r="E14" s="59" t="s"/>
      <c r="F14" s="59" t="s"/>
      <c r="G14" s="59" t="s"/>
      <c r="H14" s="59" t="s"/>
      <c r="I14" s="59" t="s"/>
      <c r="J14" s="59" t="s"/>
      <c r="K14" s="59" t="s"/>
      <c r="L14" s="62" t="s"/>
      <c r="M14" s="456" t="s"/>
      <c r="N14" s="359" t="s"/>
      <c r="O14" s="359" t="s"/>
      <c r="P14" s="456" t="s"/>
      <c r="Q14" s="359" t="s"/>
      <c r="R14" s="359" t="s"/>
      <c r="S14" s="456" t="s"/>
      <c r="T14" s="359" t="s"/>
      <c r="U14" s="457" t="s"/>
      <c r="V14" s="456" t="s"/>
      <c r="W14" s="359" t="s"/>
      <c r="X14" s="457" t="s"/>
      <c r="Y14" s="458" t="s"/>
    </row>
    <row outlineLevel="0" r="15">
      <c r="A15" s="67" t="s">
        <v>30</v>
      </c>
      <c r="B15" s="68" t="s">
        <v>31</v>
      </c>
      <c r="C15" s="69" t="s">
        <v>32</v>
      </c>
      <c r="D15" s="67" t="s">
        <v>33</v>
      </c>
      <c r="E15" s="67" t="s">
        <v>34</v>
      </c>
      <c r="F15" s="67" t="s">
        <v>35</v>
      </c>
      <c r="G15" s="67" t="s">
        <v>36</v>
      </c>
      <c r="H15" s="67" t="s">
        <v>37</v>
      </c>
      <c r="I15" s="67" t="s">
        <v>38</v>
      </c>
      <c r="J15" s="70" t="s">
        <v>39</v>
      </c>
      <c r="K15" s="67" t="s">
        <v>40</v>
      </c>
      <c r="L15" s="71" t="s">
        <v>41</v>
      </c>
      <c r="M15" s="459" t="n">
        <v>0</v>
      </c>
      <c r="N15" s="460" t="n">
        <f aca="false" ca="false" dt2D="false" dtr="false" t="normal">M15/M16*100</f>
        <v>0</v>
      </c>
      <c r="O15" s="461" t="n">
        <v>5</v>
      </c>
      <c r="P15" s="262" t="n">
        <v>0</v>
      </c>
      <c r="Q15" s="263" t="n">
        <f aca="false" ca="false" dt2D="false" dtr="false" t="normal">P15/P16*100</f>
        <v>0</v>
      </c>
      <c r="R15" s="263" t="n">
        <v>5</v>
      </c>
      <c r="S15" s="262" t="n">
        <v>0</v>
      </c>
      <c r="T15" s="263" t="n">
        <f aca="false" ca="false" dt2D="false" dtr="false" t="normal">S15/S16*100</f>
        <v>0</v>
      </c>
      <c r="U15" s="462" t="n">
        <v>5</v>
      </c>
      <c r="V15" s="262" t="n">
        <v>0</v>
      </c>
      <c r="W15" s="263" t="n">
        <f aca="false" ca="false" dt2D="false" dtr="false" t="normal">V15/V16*100</f>
        <v>0</v>
      </c>
      <c r="X15" s="462" t="n">
        <v>5</v>
      </c>
      <c r="Y15" s="452" t="n">
        <f aca="false" ca="false" dt2D="false" dtr="false" t="normal">(R15+U15+X15+O15)/4</f>
        <v>5</v>
      </c>
    </row>
    <row customHeight="true" hidden="false" ht="97.1785583496094" outlineLevel="0" r="16">
      <c r="A16" s="51" t="s"/>
      <c r="B16" s="79" t="s">
        <v>28</v>
      </c>
      <c r="C16" s="69" t="s">
        <v>331</v>
      </c>
      <c r="D16" s="51" t="s"/>
      <c r="E16" s="51" t="s"/>
      <c r="F16" s="51" t="s"/>
      <c r="G16" s="51" t="s"/>
      <c r="H16" s="51" t="s"/>
      <c r="I16" s="51" t="s"/>
      <c r="J16" s="80" t="s"/>
      <c r="K16" s="51" t="s"/>
      <c r="L16" s="54" t="s"/>
      <c r="M16" s="463" t="n">
        <v>19</v>
      </c>
      <c r="N16" s="464" t="n"/>
      <c r="O16" s="465" t="n"/>
      <c r="P16" s="329" t="n">
        <v>6</v>
      </c>
      <c r="Q16" s="330" t="n"/>
      <c r="R16" s="331" t="n"/>
      <c r="S16" s="329" t="n">
        <v>5</v>
      </c>
      <c r="T16" s="330" t="n"/>
      <c r="U16" s="466" t="n"/>
      <c r="V16" s="329" t="n">
        <v>4</v>
      </c>
      <c r="W16" s="330" t="n"/>
      <c r="X16" s="466" t="n"/>
      <c r="Y16" s="455" t="s"/>
    </row>
    <row customHeight="true" hidden="false" ht="42.8571166992188" outlineLevel="0" r="17">
      <c r="A17" s="51" t="s"/>
      <c r="B17" s="41" t="s">
        <v>29</v>
      </c>
      <c r="C17" s="69" t="s">
        <v>43</v>
      </c>
      <c r="D17" s="51" t="s"/>
      <c r="E17" s="51" t="s"/>
      <c r="F17" s="51" t="s"/>
      <c r="G17" s="51" t="s"/>
      <c r="H17" s="51" t="s"/>
      <c r="I17" s="51" t="s"/>
      <c r="J17" s="80" t="s"/>
      <c r="K17" s="51" t="s"/>
      <c r="L17" s="54" t="s"/>
      <c r="M17" s="467" t="s"/>
      <c r="N17" s="468" t="s"/>
      <c r="O17" s="469" t="s"/>
      <c r="P17" s="470" t="s"/>
      <c r="Q17" s="471" t="s"/>
      <c r="R17" s="472" t="s"/>
      <c r="S17" s="470" t="s"/>
      <c r="T17" s="471" t="s"/>
      <c r="U17" s="473" t="s"/>
      <c r="V17" s="470" t="s"/>
      <c r="W17" s="471" t="s"/>
      <c r="X17" s="473" t="s"/>
      <c r="Y17" s="455" t="s"/>
    </row>
    <row customHeight="true" ht="30" outlineLevel="0" r="18">
      <c r="A18" s="51" t="s"/>
      <c r="B18" s="89" t="n"/>
      <c r="C18" s="69" t="s">
        <v>44</v>
      </c>
      <c r="D18" s="51" t="s"/>
      <c r="E18" s="51" t="s"/>
      <c r="F18" s="51" t="s"/>
      <c r="G18" s="51" t="s"/>
      <c r="H18" s="51" t="s"/>
      <c r="I18" s="51" t="s"/>
      <c r="J18" s="80" t="s"/>
      <c r="K18" s="51" t="s"/>
      <c r="L18" s="54" t="s"/>
      <c r="M18" s="467" t="s"/>
      <c r="N18" s="468" t="s"/>
      <c r="O18" s="469" t="s"/>
      <c r="P18" s="470" t="s"/>
      <c r="Q18" s="471" t="s"/>
      <c r="R18" s="472" t="s"/>
      <c r="S18" s="470" t="s"/>
      <c r="T18" s="471" t="s"/>
      <c r="U18" s="473" t="s"/>
      <c r="V18" s="470" t="s"/>
      <c r="W18" s="471" t="s"/>
      <c r="X18" s="473" t="s"/>
      <c r="Y18" s="455" t="s"/>
    </row>
    <row customHeight="true" hidden="false" ht="68.5714111328125" outlineLevel="0" r="19">
      <c r="A19" s="59" t="s"/>
      <c r="B19" s="90" t="n"/>
      <c r="C19" s="91" t="s">
        <v>45</v>
      </c>
      <c r="D19" s="59" t="s"/>
      <c r="E19" s="59" t="s"/>
      <c r="F19" s="59" t="s"/>
      <c r="G19" s="59" t="s"/>
      <c r="H19" s="59" t="s"/>
      <c r="I19" s="59" t="s"/>
      <c r="J19" s="92" t="s"/>
      <c r="K19" s="59" t="s"/>
      <c r="L19" s="62" t="s"/>
      <c r="M19" s="474" t="s"/>
      <c r="N19" s="475" t="s"/>
      <c r="O19" s="476" t="s"/>
      <c r="P19" s="335" t="s"/>
      <c r="Q19" s="336" t="s"/>
      <c r="R19" s="337" t="s"/>
      <c r="S19" s="335" t="s"/>
      <c r="T19" s="336" t="s"/>
      <c r="U19" s="477" t="s"/>
      <c r="V19" s="335" t="s"/>
      <c r="W19" s="336" t="s"/>
      <c r="X19" s="477" t="s"/>
      <c r="Y19" s="458" t="s"/>
    </row>
    <row customHeight="true" hidden="false" ht="83.7857666015625" outlineLevel="0" r="20">
      <c r="A20" s="67" t="s">
        <v>46</v>
      </c>
      <c r="B20" s="68" t="s">
        <v>47</v>
      </c>
      <c r="C20" s="97" t="s">
        <v>332</v>
      </c>
      <c r="D20" s="67" t="s">
        <v>49</v>
      </c>
      <c r="E20" s="67" t="s">
        <v>50</v>
      </c>
      <c r="F20" s="67" t="s">
        <v>51</v>
      </c>
      <c r="G20" s="70" t="s">
        <v>52</v>
      </c>
      <c r="H20" s="67" t="s">
        <v>53</v>
      </c>
      <c r="I20" s="67" t="s">
        <v>54</v>
      </c>
      <c r="J20" s="67" t="s">
        <v>55</v>
      </c>
      <c r="K20" s="67" t="s">
        <v>56</v>
      </c>
      <c r="L20" s="71" t="n"/>
      <c r="M20" s="478" t="n">
        <v>46597.7</v>
      </c>
      <c r="N20" s="479" t="n">
        <f aca="false" ca="false" dt2D="false" dtr="false" t="normal">100*M20/M21</f>
        <v>18.653495421261553</v>
      </c>
      <c r="O20" s="263" t="n">
        <v>1</v>
      </c>
      <c r="P20" s="478" t="n">
        <v>131236</v>
      </c>
      <c r="Q20" s="480" t="n">
        <f aca="false" ca="false" dt2D="false" dtr="false" t="normal">100*P20/P21</f>
        <v>88.00579391370825</v>
      </c>
      <c r="R20" s="263" t="n">
        <v>5</v>
      </c>
      <c r="S20" s="478" t="n">
        <v>3517.7</v>
      </c>
      <c r="T20" s="480" t="n">
        <f aca="false" ca="false" dt2D="false" dtr="false" t="normal">100*S20/S21</f>
        <v>7.913622129436326</v>
      </c>
      <c r="U20" s="462" t="n">
        <v>0</v>
      </c>
      <c r="V20" s="478" t="n">
        <v>1947.3</v>
      </c>
      <c r="W20" s="480" t="n">
        <f aca="false" ca="false" dt2D="false" dtr="false" t="normal">100*V20/V21</f>
        <v>16.646435288083435</v>
      </c>
      <c r="X20" s="462" t="n">
        <v>1</v>
      </c>
      <c r="Y20" s="481" t="n">
        <f aca="false" ca="false" dt2D="false" dtr="false" t="normal">(R20+U20+X20+O20)/4</f>
        <v>1.75</v>
      </c>
    </row>
    <row customHeight="true" hidden="false" ht="33.4285278320313" outlineLevel="0" r="21">
      <c r="A21" s="51" t="s"/>
      <c r="B21" s="79" t="s">
        <v>28</v>
      </c>
      <c r="C21" s="105" t="s"/>
      <c r="D21" s="51" t="s"/>
      <c r="E21" s="51" t="s"/>
      <c r="F21" s="51" t="s"/>
      <c r="G21" s="80" t="s"/>
      <c r="H21" s="51" t="s"/>
      <c r="I21" s="51" t="s"/>
      <c r="J21" s="51" t="s"/>
      <c r="K21" s="51" t="s"/>
      <c r="L21" s="54" t="s"/>
      <c r="M21" s="482" t="n">
        <v>249806.8</v>
      </c>
      <c r="N21" s="330" t="n"/>
      <c r="O21" s="347" t="n"/>
      <c r="P21" s="482" t="n">
        <v>149122</v>
      </c>
      <c r="Q21" s="330" t="n"/>
      <c r="R21" s="347" t="n"/>
      <c r="S21" s="482" t="n">
        <v>44451.2</v>
      </c>
      <c r="T21" s="330" t="n"/>
      <c r="U21" s="483" t="n"/>
      <c r="V21" s="482" t="n">
        <v>11698</v>
      </c>
      <c r="W21" s="330" t="n"/>
      <c r="X21" s="483" t="n"/>
      <c r="Y21" s="484" t="s"/>
    </row>
    <row customHeight="true" hidden="false" ht="104.785766601563" outlineLevel="0" r="22">
      <c r="A22" s="59" t="s"/>
      <c r="B22" s="60" t="s">
        <v>29</v>
      </c>
      <c r="C22" s="91" t="s">
        <v>57</v>
      </c>
      <c r="D22" s="59" t="s"/>
      <c r="E22" s="59" t="s"/>
      <c r="F22" s="59" t="s"/>
      <c r="G22" s="92" t="s"/>
      <c r="H22" s="59" t="s"/>
      <c r="I22" s="59" t="s"/>
      <c r="J22" s="59" t="s"/>
      <c r="K22" s="59" t="s"/>
      <c r="L22" s="62" t="s"/>
      <c r="M22" s="485" t="s"/>
      <c r="N22" s="336" t="s"/>
      <c r="O22" s="360" t="s"/>
      <c r="P22" s="485" t="s"/>
      <c r="Q22" s="336" t="s"/>
      <c r="R22" s="360" t="s"/>
      <c r="S22" s="485" t="s"/>
      <c r="T22" s="336" t="s"/>
      <c r="U22" s="457" t="s"/>
      <c r="V22" s="485" t="s"/>
      <c r="W22" s="336" t="s"/>
      <c r="X22" s="457" t="s"/>
      <c r="Y22" s="486" t="s"/>
    </row>
    <row customHeight="true" ht="65.25" outlineLevel="0" r="23">
      <c r="A23" s="67" t="s">
        <v>58</v>
      </c>
      <c r="B23" s="68" t="s">
        <v>59</v>
      </c>
      <c r="C23" s="69" t="s">
        <v>333</v>
      </c>
      <c r="D23" s="67" t="s">
        <v>33</v>
      </c>
      <c r="E23" s="67" t="s">
        <v>61</v>
      </c>
      <c r="F23" s="67" t="s">
        <v>62</v>
      </c>
      <c r="G23" s="67" t="s">
        <v>55</v>
      </c>
      <c r="H23" s="67" t="s">
        <v>54</v>
      </c>
      <c r="I23" s="67" t="s">
        <v>53</v>
      </c>
      <c r="J23" s="70" t="s">
        <v>52</v>
      </c>
      <c r="K23" s="67" t="s">
        <v>51</v>
      </c>
      <c r="L23" s="71" t="n"/>
      <c r="M23" s="478" t="n">
        <v>3222.9</v>
      </c>
      <c r="N23" s="480" t="n">
        <f aca="false" ca="false" dt2D="false" dtr="false" t="normal">100*(M23/M24)</f>
        <v>3.314414293045273</v>
      </c>
      <c r="O23" s="263" t="n">
        <v>5</v>
      </c>
      <c r="P23" s="478" t="n">
        <v>6755.8</v>
      </c>
      <c r="Q23" s="480" t="n">
        <f aca="false" ca="false" dt2D="false" dtr="false" t="normal">100*(P23/P24)</f>
        <v>20.420698181246618</v>
      </c>
      <c r="R23" s="263" t="n">
        <v>3</v>
      </c>
      <c r="S23" s="478" t="n">
        <v>2633.7</v>
      </c>
      <c r="T23" s="480" t="n">
        <f aca="false" ca="false" dt2D="false" dtr="false" t="normal">100*(S23/S24)</f>
        <v>18.027187602672214</v>
      </c>
      <c r="U23" s="462" t="n">
        <v>4</v>
      </c>
      <c r="V23" s="478" t="n">
        <v>323.8</v>
      </c>
      <c r="W23" s="480" t="n">
        <f aca="false" ca="false" dt2D="false" dtr="false" t="normal">100*(V23/V24)</f>
        <v>8.711560709193144</v>
      </c>
      <c r="X23" s="462" t="n">
        <v>5</v>
      </c>
      <c r="Y23" s="452" t="n">
        <f aca="false" ca="false" dt2D="false" dtr="false" t="normal">(R23+U23+X23+O23)/4</f>
        <v>4.25</v>
      </c>
    </row>
    <row customHeight="true" hidden="false" ht="119.142822265625" outlineLevel="0" r="24">
      <c r="A24" s="51" t="s"/>
      <c r="B24" s="79" t="s">
        <v>28</v>
      </c>
      <c r="C24" s="69" t="s">
        <v>63</v>
      </c>
      <c r="D24" s="51" t="s"/>
      <c r="E24" s="51" t="s"/>
      <c r="F24" s="51" t="s"/>
      <c r="G24" s="51" t="s"/>
      <c r="H24" s="51" t="s"/>
      <c r="I24" s="51" t="s"/>
      <c r="J24" s="80" t="s"/>
      <c r="K24" s="51" t="s"/>
      <c r="L24" s="54" t="s"/>
      <c r="M24" s="482" t="n">
        <v>97238.9</v>
      </c>
      <c r="N24" s="330" t="n"/>
      <c r="O24" s="347" t="n"/>
      <c r="P24" s="482" t="n">
        <v>33083.1</v>
      </c>
      <c r="Q24" s="330" t="n"/>
      <c r="R24" s="347" t="n"/>
      <c r="S24" s="482" t="n">
        <v>14609.6</v>
      </c>
      <c r="T24" s="330" t="n"/>
      <c r="U24" s="483" t="n"/>
      <c r="V24" s="482" t="n">
        <v>3716.9</v>
      </c>
      <c r="W24" s="330" t="n"/>
      <c r="X24" s="483" t="n"/>
      <c r="Y24" s="455" t="s"/>
    </row>
    <row customHeight="true" ht="80.25" outlineLevel="0" r="25">
      <c r="A25" s="59" t="s"/>
      <c r="B25" s="60" t="s">
        <v>29</v>
      </c>
      <c r="C25" s="91" t="s">
        <v>334</v>
      </c>
      <c r="D25" s="59" t="s"/>
      <c r="E25" s="59" t="s"/>
      <c r="F25" s="59" t="s"/>
      <c r="G25" s="59" t="s"/>
      <c r="H25" s="59" t="s"/>
      <c r="I25" s="59" t="s"/>
      <c r="J25" s="92" t="s"/>
      <c r="K25" s="59" t="s"/>
      <c r="L25" s="62" t="s"/>
      <c r="M25" s="485" t="s"/>
      <c r="N25" s="336" t="s"/>
      <c r="O25" s="360" t="s"/>
      <c r="P25" s="485" t="s"/>
      <c r="Q25" s="336" t="s"/>
      <c r="R25" s="360" t="s"/>
      <c r="S25" s="485" t="s"/>
      <c r="T25" s="336" t="s"/>
      <c r="U25" s="457" t="s"/>
      <c r="V25" s="485" t="s"/>
      <c r="W25" s="336" t="s"/>
      <c r="X25" s="457" t="s"/>
      <c r="Y25" s="458" t="s"/>
    </row>
    <row customHeight="true" hidden="false" ht="65.357177734375" outlineLevel="0" r="26">
      <c r="A26" s="487" t="s">
        <v>65</v>
      </c>
      <c r="B26" s="68" t="s">
        <v>66</v>
      </c>
      <c r="C26" s="69" t="s">
        <v>67</v>
      </c>
      <c r="D26" s="67" t="s">
        <v>68</v>
      </c>
      <c r="E26" s="67" t="s">
        <v>69</v>
      </c>
      <c r="F26" s="67" t="s">
        <v>70</v>
      </c>
      <c r="G26" s="67" t="s">
        <v>71</v>
      </c>
      <c r="H26" s="67" t="s">
        <v>72</v>
      </c>
      <c r="I26" s="67" t="s">
        <v>73</v>
      </c>
      <c r="J26" s="67" t="s">
        <v>74</v>
      </c>
      <c r="K26" s="67" t="n"/>
      <c r="L26" s="71" t="s">
        <v>76</v>
      </c>
      <c r="M26" s="262" t="n">
        <v>4</v>
      </c>
      <c r="N26" s="263" t="n">
        <v>4</v>
      </c>
      <c r="O26" s="263" t="n">
        <v>4</v>
      </c>
      <c r="P26" s="262" t="n">
        <v>2</v>
      </c>
      <c r="Q26" s="263" t="n">
        <v>2</v>
      </c>
      <c r="R26" s="263" t="n">
        <v>2</v>
      </c>
      <c r="S26" s="262" t="n">
        <v>1</v>
      </c>
      <c r="T26" s="263" t="n">
        <v>1</v>
      </c>
      <c r="U26" s="462" t="n">
        <v>1</v>
      </c>
      <c r="V26" s="262" t="n">
        <v>0</v>
      </c>
      <c r="W26" s="263" t="n">
        <v>0</v>
      </c>
      <c r="X26" s="462" t="n">
        <v>0</v>
      </c>
      <c r="Y26" s="452" t="n">
        <f aca="false" ca="false" dt2D="false" dtr="false" t="normal">(R26+U26+X26+O26)/4</f>
        <v>1.75</v>
      </c>
    </row>
    <row customHeight="true" ht="29.25" outlineLevel="0" r="27">
      <c r="A27" s="488" t="s"/>
      <c r="B27" s="41" t="s">
        <v>28</v>
      </c>
      <c r="C27" s="69" t="s">
        <v>77</v>
      </c>
      <c r="D27" s="51" t="s"/>
      <c r="E27" s="51" t="s"/>
      <c r="F27" s="51" t="s"/>
      <c r="G27" s="51" t="s"/>
      <c r="H27" s="51" t="s"/>
      <c r="I27" s="51" t="s"/>
      <c r="J27" s="51" t="s"/>
      <c r="K27" s="51" t="s"/>
      <c r="L27" s="54" t="s"/>
      <c r="M27" s="265" t="n"/>
      <c r="N27" s="489" t="n"/>
      <c r="O27" s="490" t="n"/>
      <c r="P27" s="265" t="n"/>
      <c r="Q27" s="489" t="n"/>
      <c r="R27" s="490" t="n"/>
      <c r="S27" s="265" t="n"/>
      <c r="T27" s="346" t="n"/>
      <c r="U27" s="483" t="n"/>
      <c r="V27" s="491" t="n"/>
      <c r="W27" s="346" t="n"/>
      <c r="X27" s="483" t="n"/>
      <c r="Y27" s="455" t="s"/>
    </row>
    <row customHeight="true" ht="28.5" outlineLevel="0" r="28">
      <c r="A28" s="488" t="s"/>
      <c r="B28" s="41" t="s">
        <v>29</v>
      </c>
      <c r="C28" s="69" t="s">
        <v>78</v>
      </c>
      <c r="D28" s="51" t="s"/>
      <c r="E28" s="51" t="s"/>
      <c r="F28" s="51" t="s"/>
      <c r="G28" s="51" t="s"/>
      <c r="H28" s="51" t="s"/>
      <c r="I28" s="51" t="s"/>
      <c r="J28" s="51" t="s"/>
      <c r="K28" s="51" t="s"/>
      <c r="L28" s="54" t="s"/>
      <c r="M28" s="492" t="s"/>
      <c r="N28" s="493" t="s"/>
      <c r="O28" s="494" t="s"/>
      <c r="P28" s="492" t="s"/>
      <c r="Q28" s="493" t="s"/>
      <c r="R28" s="494" t="s"/>
      <c r="S28" s="492" t="s"/>
      <c r="T28" s="353" t="s"/>
      <c r="U28" s="454" t="s"/>
      <c r="V28" s="453" t="s"/>
      <c r="W28" s="353" t="s"/>
      <c r="X28" s="454" t="s"/>
      <c r="Y28" s="455" t="s"/>
    </row>
    <row customHeight="true" hidden="false" ht="43.1785888671875" outlineLevel="0" r="29">
      <c r="A29" s="488" t="s"/>
      <c r="B29" s="89" t="n"/>
      <c r="C29" s="69" t="s">
        <v>79</v>
      </c>
      <c r="D29" s="51" t="s"/>
      <c r="E29" s="51" t="s"/>
      <c r="F29" s="51" t="s"/>
      <c r="G29" s="51" t="s"/>
      <c r="H29" s="51" t="s"/>
      <c r="I29" s="51" t="s"/>
      <c r="J29" s="51" t="s"/>
      <c r="K29" s="51" t="s"/>
      <c r="L29" s="54" t="s"/>
      <c r="M29" s="492" t="s"/>
      <c r="N29" s="493" t="s"/>
      <c r="O29" s="494" t="s"/>
      <c r="P29" s="492" t="s"/>
      <c r="Q29" s="493" t="s"/>
      <c r="R29" s="494" t="s"/>
      <c r="S29" s="492" t="s"/>
      <c r="T29" s="353" t="s"/>
      <c r="U29" s="454" t="s"/>
      <c r="V29" s="453" t="s"/>
      <c r="W29" s="353" t="s"/>
      <c r="X29" s="454" t="s"/>
      <c r="Y29" s="455" t="s"/>
    </row>
    <row customHeight="true" hidden="false" ht="72.857177734375" outlineLevel="0" r="30">
      <c r="A30" s="488" t="s"/>
      <c r="B30" s="89" t="n"/>
      <c r="C30" s="69" t="s">
        <v>80</v>
      </c>
      <c r="D30" s="51" t="s"/>
      <c r="E30" s="51" t="s"/>
      <c r="F30" s="51" t="s"/>
      <c r="G30" s="51" t="s"/>
      <c r="H30" s="51" t="s"/>
      <c r="I30" s="51" t="s"/>
      <c r="J30" s="51" t="s"/>
      <c r="K30" s="51" t="s"/>
      <c r="L30" s="54" t="s"/>
      <c r="M30" s="492" t="s"/>
      <c r="N30" s="493" t="s"/>
      <c r="O30" s="494" t="s"/>
      <c r="P30" s="492" t="s"/>
      <c r="Q30" s="493" t="s"/>
      <c r="R30" s="494" t="s"/>
      <c r="S30" s="492" t="s"/>
      <c r="T30" s="353" t="s"/>
      <c r="U30" s="454" t="s"/>
      <c r="V30" s="453" t="s"/>
      <c r="W30" s="353" t="s"/>
      <c r="X30" s="454" t="s"/>
      <c r="Y30" s="455" t="s"/>
    </row>
    <row customHeight="true" hidden="false" ht="45" outlineLevel="0" r="31">
      <c r="A31" s="495" t="s"/>
      <c r="B31" s="90" t="n"/>
      <c r="C31" s="91" t="s">
        <v>81</v>
      </c>
      <c r="D31" s="59" t="s"/>
      <c r="E31" s="59" t="s"/>
      <c r="F31" s="59" t="s"/>
      <c r="G31" s="59" t="s"/>
      <c r="H31" s="59" t="s"/>
      <c r="I31" s="59" t="s"/>
      <c r="J31" s="59" t="s"/>
      <c r="K31" s="59" t="s"/>
      <c r="L31" s="62" t="s"/>
      <c r="M31" s="268" t="s"/>
      <c r="N31" s="496" t="s"/>
      <c r="O31" s="497" t="s"/>
      <c r="P31" s="268" t="s"/>
      <c r="Q31" s="496" t="s"/>
      <c r="R31" s="497" t="s"/>
      <c r="S31" s="268" t="s"/>
      <c r="T31" s="359" t="s"/>
      <c r="U31" s="457" t="s"/>
      <c r="V31" s="456" t="s"/>
      <c r="W31" s="359" t="s"/>
      <c r="X31" s="457" t="s"/>
      <c r="Y31" s="458" t="s"/>
    </row>
    <row ht="25.5" outlineLevel="0" r="32">
      <c r="A32" s="322" t="s">
        <v>82</v>
      </c>
      <c r="B32" s="68" t="s">
        <v>83</v>
      </c>
      <c r="C32" s="69" t="s">
        <v>84</v>
      </c>
      <c r="D32" s="67" t="s">
        <v>68</v>
      </c>
      <c r="E32" s="67" t="s">
        <v>85</v>
      </c>
      <c r="F32" s="67" t="s">
        <v>86</v>
      </c>
      <c r="G32" s="67" t="s">
        <v>87</v>
      </c>
      <c r="H32" s="67" t="s">
        <v>88</v>
      </c>
      <c r="I32" s="67" t="s">
        <v>89</v>
      </c>
      <c r="J32" s="67" t="s">
        <v>90</v>
      </c>
      <c r="K32" s="67" t="s">
        <v>91</v>
      </c>
      <c r="L32" s="71" t="s">
        <v>92</v>
      </c>
      <c r="M32" s="459" t="n">
        <v>4</v>
      </c>
      <c r="N32" s="498" t="n">
        <f aca="false" ca="false" dt2D="false" dtr="false" t="normal">M32/M33</f>
        <v>4</v>
      </c>
      <c r="O32" s="461" t="n">
        <v>3</v>
      </c>
      <c r="P32" s="262" t="n">
        <v>1</v>
      </c>
      <c r="Q32" s="498" t="n">
        <f aca="false" ca="false" dt2D="false" dtr="false" t="normal">P32/P33</f>
        <v>1</v>
      </c>
      <c r="R32" s="263" t="n">
        <v>5</v>
      </c>
      <c r="S32" s="262" t="n">
        <v>0</v>
      </c>
      <c r="T32" s="498" t="n">
        <f aca="false" ca="false" dt2D="false" dtr="false" t="normal">S32/S33</f>
        <v>0</v>
      </c>
      <c r="U32" s="462" t="n">
        <v>5</v>
      </c>
      <c r="V32" s="262" t="n">
        <v>1</v>
      </c>
      <c r="W32" s="498" t="n">
        <f aca="false" ca="false" dt2D="false" dtr="false" t="normal">V32/V33</f>
        <v>1</v>
      </c>
      <c r="X32" s="462" t="n">
        <v>5</v>
      </c>
      <c r="Y32" s="452" t="n">
        <f aca="false" ca="false" dt2D="false" dtr="false" t="normal">(R32+U32+X32+O32)/4</f>
        <v>4.5</v>
      </c>
    </row>
    <row customHeight="true" hidden="false" ht="131.035766601563" outlineLevel="0" r="33">
      <c r="A33" s="328" t="s"/>
      <c r="B33" s="79" t="s">
        <v>28</v>
      </c>
      <c r="C33" s="69" t="s">
        <v>93</v>
      </c>
      <c r="D33" s="51" t="s"/>
      <c r="E33" s="51" t="s"/>
      <c r="F33" s="51" t="s"/>
      <c r="G33" s="51" t="s"/>
      <c r="H33" s="51" t="s"/>
      <c r="I33" s="51" t="s"/>
      <c r="J33" s="51" t="s"/>
      <c r="K33" s="51" t="s"/>
      <c r="L33" s="54" t="s"/>
      <c r="M33" s="463" t="n">
        <v>1</v>
      </c>
      <c r="N33" s="464" t="n"/>
      <c r="O33" s="465" t="n"/>
      <c r="P33" s="329" t="n">
        <v>1</v>
      </c>
      <c r="Q33" s="330" t="n"/>
      <c r="R33" s="331" t="n"/>
      <c r="S33" s="329" t="n">
        <v>1</v>
      </c>
      <c r="T33" s="330" t="n"/>
      <c r="U33" s="466" t="n"/>
      <c r="V33" s="329" t="n">
        <v>1</v>
      </c>
      <c r="W33" s="330" t="n"/>
      <c r="X33" s="466" t="n"/>
      <c r="Y33" s="455" t="s"/>
    </row>
    <row customHeight="true" ht="30" outlineLevel="0" r="34">
      <c r="A34" s="328" t="s"/>
      <c r="B34" s="41" t="s">
        <v>29</v>
      </c>
      <c r="C34" s="69" t="s">
        <v>94</v>
      </c>
      <c r="D34" s="51" t="s"/>
      <c r="E34" s="51" t="s"/>
      <c r="F34" s="51" t="s"/>
      <c r="G34" s="51" t="s"/>
      <c r="H34" s="51" t="s"/>
      <c r="I34" s="51" t="s"/>
      <c r="J34" s="51" t="s"/>
      <c r="K34" s="51" t="s"/>
      <c r="L34" s="54" t="s"/>
      <c r="M34" s="467" t="s"/>
      <c r="N34" s="468" t="s"/>
      <c r="O34" s="469" t="s"/>
      <c r="P34" s="470" t="s"/>
      <c r="Q34" s="471" t="s"/>
      <c r="R34" s="472" t="s"/>
      <c r="S34" s="470" t="s"/>
      <c r="T34" s="471" t="s"/>
      <c r="U34" s="473" t="s"/>
      <c r="V34" s="470" t="s"/>
      <c r="W34" s="471" t="s"/>
      <c r="X34" s="473" t="s"/>
      <c r="Y34" s="455" t="s"/>
    </row>
    <row customHeight="true" ht="72" outlineLevel="0" r="35">
      <c r="A35" s="333" t="s"/>
      <c r="B35" s="90" t="n"/>
      <c r="C35" s="91" t="s">
        <v>95</v>
      </c>
      <c r="D35" s="59" t="s"/>
      <c r="E35" s="59" t="s"/>
      <c r="F35" s="59" t="s"/>
      <c r="G35" s="59" t="s"/>
      <c r="H35" s="59" t="s"/>
      <c r="I35" s="59" t="s"/>
      <c r="J35" s="59" t="s"/>
      <c r="K35" s="59" t="s"/>
      <c r="L35" s="62" t="s"/>
      <c r="M35" s="474" t="s"/>
      <c r="N35" s="475" t="s"/>
      <c r="O35" s="476" t="s"/>
      <c r="P35" s="335" t="s"/>
      <c r="Q35" s="336" t="s"/>
      <c r="R35" s="337" t="s"/>
      <c r="S35" s="335" t="s"/>
      <c r="T35" s="336" t="s"/>
      <c r="U35" s="477" t="s"/>
      <c r="V35" s="335" t="s"/>
      <c r="W35" s="336" t="s"/>
      <c r="X35" s="477" t="s"/>
      <c r="Y35" s="458" t="s"/>
    </row>
    <row customHeight="true" ht="29.25" outlineLevel="0" r="36">
      <c r="A36" s="67" t="s">
        <v>96</v>
      </c>
      <c r="B36" s="68" t="s">
        <v>97</v>
      </c>
      <c r="C36" s="69" t="s">
        <v>98</v>
      </c>
      <c r="D36" s="67" t="s">
        <v>33</v>
      </c>
      <c r="E36" s="67" t="s">
        <v>25</v>
      </c>
      <c r="F36" s="67" t="s">
        <v>99</v>
      </c>
      <c r="G36" s="67" t="s">
        <v>100</v>
      </c>
      <c r="H36" s="70" t="s">
        <v>101</v>
      </c>
      <c r="I36" s="70" t="s">
        <v>102</v>
      </c>
      <c r="J36" s="67" t="s">
        <v>40</v>
      </c>
      <c r="K36" s="67" t="n">
        <v>0</v>
      </c>
      <c r="L36" s="71" t="s">
        <v>103</v>
      </c>
      <c r="M36" s="478" t="n">
        <v>42.1</v>
      </c>
      <c r="N36" s="480" t="n">
        <f aca="false" ca="false" dt2D="false" dtr="false" t="normal">100*M36/M37</f>
        <v>0.04329547464592323</v>
      </c>
      <c r="O36" s="263" t="n">
        <v>5</v>
      </c>
      <c r="P36" s="478" t="n">
        <v>3.1</v>
      </c>
      <c r="Q36" s="480" t="n">
        <f aca="false" ca="false" dt2D="false" dtr="false" t="normal">100*P36/P37</f>
        <v>0.009370343166148275</v>
      </c>
      <c r="R36" s="479" t="n">
        <v>5</v>
      </c>
      <c r="S36" s="478" t="n">
        <v>0</v>
      </c>
      <c r="T36" s="480" t="n">
        <f aca="false" ca="false" dt2D="false" dtr="false" t="normal">100*S36/S37</f>
        <v>0</v>
      </c>
      <c r="U36" s="462" t="n">
        <v>5</v>
      </c>
      <c r="V36" s="478" t="n">
        <v>7</v>
      </c>
      <c r="W36" s="480" t="n">
        <f aca="false" ca="false" dt2D="false" dtr="false" t="normal">100*V36/V37</f>
        <v>0.18832898383061153</v>
      </c>
      <c r="X36" s="462" t="n">
        <v>5</v>
      </c>
      <c r="Y36" s="452" t="n">
        <f aca="false" ca="false" dt2D="false" dtr="false" t="normal">(R36+U36+X36)/3</f>
        <v>5</v>
      </c>
    </row>
    <row customHeight="true" hidden="false" ht="120.321533203125" outlineLevel="0" r="37">
      <c r="A37" s="51" t="s"/>
      <c r="B37" s="79" t="s">
        <v>28</v>
      </c>
      <c r="C37" s="69" t="s">
        <v>104</v>
      </c>
      <c r="D37" s="51" t="s"/>
      <c r="E37" s="51" t="s"/>
      <c r="F37" s="51" t="s"/>
      <c r="G37" s="51" t="s"/>
      <c r="H37" s="80" t="s"/>
      <c r="I37" s="80" t="s"/>
      <c r="J37" s="51" t="s"/>
      <c r="K37" s="51" t="s"/>
      <c r="L37" s="54" t="s"/>
      <c r="M37" s="499" t="n">
        <v>97238.8</v>
      </c>
      <c r="N37" s="500" t="n"/>
      <c r="O37" s="501" t="n"/>
      <c r="P37" s="499" t="n">
        <v>33083.1</v>
      </c>
      <c r="Q37" s="500" t="n"/>
      <c r="R37" s="501" t="n"/>
      <c r="S37" s="499" t="n">
        <v>14609.6</v>
      </c>
      <c r="T37" s="500" t="n"/>
      <c r="U37" s="502" t="n"/>
      <c r="V37" s="499" t="n">
        <v>3716.9</v>
      </c>
      <c r="W37" s="500" t="n"/>
      <c r="X37" s="502" t="n"/>
      <c r="Y37" s="455" t="s"/>
    </row>
    <row customHeight="true" ht="51" outlineLevel="0" r="38">
      <c r="A38" s="59" t="s"/>
      <c r="B38" s="60" t="s">
        <v>29</v>
      </c>
      <c r="C38" s="91" t="s">
        <v>105</v>
      </c>
      <c r="D38" s="59" t="s"/>
      <c r="E38" s="59" t="s"/>
      <c r="F38" s="59" t="s"/>
      <c r="G38" s="59" t="s"/>
      <c r="H38" s="92" t="s"/>
      <c r="I38" s="92" t="s"/>
      <c r="J38" s="59" t="s"/>
      <c r="K38" s="59" t="s"/>
      <c r="L38" s="62" t="s"/>
      <c r="M38" s="503" t="s"/>
      <c r="N38" s="504" t="s"/>
      <c r="O38" s="505" t="s"/>
      <c r="P38" s="503" t="s"/>
      <c r="Q38" s="504" t="s"/>
      <c r="R38" s="505" t="s"/>
      <c r="S38" s="503" t="s"/>
      <c r="T38" s="504" t="s"/>
      <c r="U38" s="506" t="s"/>
      <c r="V38" s="503" t="s"/>
      <c r="W38" s="504" t="s"/>
      <c r="X38" s="506" t="s"/>
      <c r="Y38" s="458" t="s"/>
    </row>
    <row ht="63.75" outlineLevel="0" r="39">
      <c r="A39" s="67" t="s">
        <v>106</v>
      </c>
      <c r="B39" s="68" t="s">
        <v>107</v>
      </c>
      <c r="C39" s="181" t="s">
        <v>108</v>
      </c>
      <c r="D39" s="67" t="s">
        <v>68</v>
      </c>
      <c r="E39" s="67" t="s">
        <v>109</v>
      </c>
      <c r="F39" s="67" t="s">
        <v>110</v>
      </c>
      <c r="G39" s="67" t="n">
        <v>2</v>
      </c>
      <c r="H39" s="67" t="n"/>
      <c r="I39" s="67" t="n">
        <v>1</v>
      </c>
      <c r="J39" s="67" t="n"/>
      <c r="K39" s="67" t="n">
        <v>0</v>
      </c>
      <c r="L39" s="71" t="s">
        <v>111</v>
      </c>
      <c r="M39" s="262" t="n">
        <v>0</v>
      </c>
      <c r="N39" s="263" t="n">
        <v>0</v>
      </c>
      <c r="O39" s="263" t="n">
        <v>5</v>
      </c>
      <c r="P39" s="262" t="n">
        <v>0</v>
      </c>
      <c r="Q39" s="263" t="n">
        <v>0</v>
      </c>
      <c r="R39" s="263" t="n">
        <v>5</v>
      </c>
      <c r="S39" s="262" t="n">
        <v>0</v>
      </c>
      <c r="T39" s="263" t="n">
        <v>0</v>
      </c>
      <c r="U39" s="462" t="n">
        <v>5</v>
      </c>
      <c r="V39" s="262" t="n">
        <v>0</v>
      </c>
      <c r="W39" s="263" t="n">
        <v>0</v>
      </c>
      <c r="X39" s="462" t="n">
        <v>5</v>
      </c>
      <c r="Y39" s="452" t="n">
        <f aca="false" ca="false" dt2D="false" dtr="false" t="normal">(R39+U39+X39)/3</f>
        <v>5</v>
      </c>
    </row>
    <row outlineLevel="0" r="40">
      <c r="A40" s="51" t="s"/>
      <c r="B40" s="41" t="s">
        <v>28</v>
      </c>
      <c r="C40" s="53" t="s"/>
      <c r="D40" s="51" t="s"/>
      <c r="E40" s="51" t="s"/>
      <c r="F40" s="51" t="s"/>
      <c r="G40" s="51" t="s"/>
      <c r="H40" s="51" t="s"/>
      <c r="I40" s="51" t="s"/>
      <c r="J40" s="51" t="s"/>
      <c r="K40" s="51" t="s"/>
      <c r="L40" s="54" t="s"/>
      <c r="M40" s="491" t="n"/>
      <c r="N40" s="346" t="n"/>
      <c r="O40" s="347" t="n"/>
      <c r="P40" s="491" t="n"/>
      <c r="Q40" s="346" t="n"/>
      <c r="R40" s="347" t="n"/>
      <c r="S40" s="491" t="n"/>
      <c r="T40" s="346" t="n"/>
      <c r="U40" s="483" t="n"/>
      <c r="V40" s="491" t="n"/>
      <c r="W40" s="346" t="n"/>
      <c r="X40" s="483" t="n"/>
      <c r="Y40" s="455" t="s"/>
    </row>
    <row ht="15.75" outlineLevel="0" r="41">
      <c r="A41" s="59" t="s"/>
      <c r="B41" s="60" t="s">
        <v>29</v>
      </c>
      <c r="C41" s="61" t="s"/>
      <c r="D41" s="59" t="s"/>
      <c r="E41" s="59" t="s"/>
      <c r="F41" s="59" t="s"/>
      <c r="G41" s="59" t="s"/>
      <c r="H41" s="59" t="s"/>
      <c r="I41" s="59" t="s"/>
      <c r="J41" s="59" t="s"/>
      <c r="K41" s="59" t="s"/>
      <c r="L41" s="62" t="s"/>
      <c r="M41" s="456" t="s"/>
      <c r="N41" s="359" t="s"/>
      <c r="O41" s="360" t="s"/>
      <c r="P41" s="456" t="s"/>
      <c r="Q41" s="359" t="s"/>
      <c r="R41" s="360" t="s"/>
      <c r="S41" s="456" t="s"/>
      <c r="T41" s="359" t="s"/>
      <c r="U41" s="457" t="s"/>
      <c r="V41" s="456" t="s"/>
      <c r="W41" s="359" t="s"/>
      <c r="X41" s="457" t="s"/>
      <c r="Y41" s="458" t="s"/>
    </row>
    <row customHeight="true" hidden="false" ht="54.75" outlineLevel="0" r="42">
      <c r="A42" s="67" t="s">
        <v>112</v>
      </c>
      <c r="B42" s="68" t="s">
        <v>113</v>
      </c>
      <c r="C42" s="97" t="s">
        <v>335</v>
      </c>
      <c r="D42" s="67" t="s">
        <v>33</v>
      </c>
      <c r="E42" s="67" t="s">
        <v>115</v>
      </c>
      <c r="F42" s="67" t="s">
        <v>35</v>
      </c>
      <c r="G42" s="67" t="s">
        <v>36</v>
      </c>
      <c r="H42" s="67" t="s">
        <v>116</v>
      </c>
      <c r="I42" s="70" t="s">
        <v>52</v>
      </c>
      <c r="J42" s="70" t="s">
        <v>102</v>
      </c>
      <c r="K42" s="67" t="s">
        <v>117</v>
      </c>
      <c r="L42" s="198" t="s">
        <v>118</v>
      </c>
      <c r="M42" s="478" t="n">
        <v>6633.8</v>
      </c>
      <c r="N42" s="507" t="n">
        <f aca="false" ca="false" dt2D="false" dtr="false" t="normal">(M42-M43)/M42*100</f>
        <v>10.044017003828879</v>
      </c>
      <c r="O42" s="263" t="n">
        <v>3</v>
      </c>
      <c r="P42" s="262" t="s">
        <v>161</v>
      </c>
      <c r="Q42" s="263" t="s">
        <v>161</v>
      </c>
      <c r="R42" s="263" t="s">
        <v>161</v>
      </c>
      <c r="S42" s="262" t="s">
        <v>161</v>
      </c>
      <c r="T42" s="263" t="s">
        <v>161</v>
      </c>
      <c r="U42" s="462" t="s">
        <v>161</v>
      </c>
      <c r="V42" s="262" t="s">
        <v>161</v>
      </c>
      <c r="W42" s="263" t="s">
        <v>161</v>
      </c>
      <c r="X42" s="462" t="s">
        <v>161</v>
      </c>
      <c r="Y42" s="508" t="n">
        <f aca="false" ca="false" dt2D="false" dtr="false" t="normal">O42</f>
        <v>3</v>
      </c>
    </row>
    <row outlineLevel="0" r="43">
      <c r="A43" s="51" t="s"/>
      <c r="B43" s="41" t="s">
        <v>28</v>
      </c>
      <c r="C43" s="105" t="s"/>
      <c r="D43" s="51" t="s"/>
      <c r="E43" s="51" t="s"/>
      <c r="F43" s="51" t="s"/>
      <c r="G43" s="51" t="s"/>
      <c r="H43" s="51" t="s"/>
      <c r="I43" s="80" t="s"/>
      <c r="J43" s="80" t="s"/>
      <c r="K43" s="51" t="s"/>
      <c r="L43" s="54" t="s"/>
      <c r="M43" s="482" t="n">
        <v>5967.5</v>
      </c>
      <c r="N43" s="346" t="n"/>
      <c r="O43" s="347" t="n"/>
      <c r="P43" s="491" t="n"/>
      <c r="Q43" s="346" t="n"/>
      <c r="R43" s="347" t="n"/>
      <c r="S43" s="491" t="n"/>
      <c r="T43" s="346" t="n"/>
      <c r="U43" s="483" t="n"/>
      <c r="V43" s="491" t="n"/>
      <c r="W43" s="346" t="n"/>
      <c r="X43" s="483" t="n"/>
      <c r="Y43" s="509" t="s"/>
    </row>
    <row ht="39" outlineLevel="0" r="44">
      <c r="A44" s="59" t="s"/>
      <c r="B44" s="60" t="s">
        <v>29</v>
      </c>
      <c r="C44" s="91" t="s">
        <v>119</v>
      </c>
      <c r="D44" s="59" t="s"/>
      <c r="E44" s="59" t="s"/>
      <c r="F44" s="59" t="s"/>
      <c r="G44" s="59" t="s"/>
      <c r="H44" s="59" t="s"/>
      <c r="I44" s="92" t="s"/>
      <c r="J44" s="92" t="s"/>
      <c r="K44" s="59" t="s"/>
      <c r="L44" s="218" t="s"/>
      <c r="M44" s="485" t="s"/>
      <c r="N44" s="359" t="s"/>
      <c r="O44" s="360" t="s"/>
      <c r="P44" s="456" t="s"/>
      <c r="Q44" s="359" t="s"/>
      <c r="R44" s="360" t="s"/>
      <c r="S44" s="456" t="s"/>
      <c r="T44" s="359" t="s"/>
      <c r="U44" s="457" t="s"/>
      <c r="V44" s="456" t="s"/>
      <c r="W44" s="359" t="s"/>
      <c r="X44" s="457" t="s"/>
      <c r="Y44" s="510" t="s"/>
    </row>
    <row customHeight="true" hidden="false" ht="66.857177734375" outlineLevel="0" r="45">
      <c r="A45" s="511" t="s">
        <v>120</v>
      </c>
      <c r="B45" s="68" t="s">
        <v>121</v>
      </c>
      <c r="C45" s="181" t="s">
        <v>122</v>
      </c>
      <c r="D45" s="67" t="s">
        <v>24</v>
      </c>
      <c r="E45" s="67" t="s">
        <v>25</v>
      </c>
      <c r="F45" s="67" t="s">
        <v>26</v>
      </c>
      <c r="G45" s="67" t="n">
        <v>4</v>
      </c>
      <c r="H45" s="67" t="n">
        <v>3</v>
      </c>
      <c r="I45" s="67" t="n">
        <v>2</v>
      </c>
      <c r="J45" s="67" t="n">
        <v>1</v>
      </c>
      <c r="K45" s="280" t="n">
        <v>0</v>
      </c>
      <c r="L45" s="512" t="n"/>
      <c r="M45" s="513" t="n">
        <v>0</v>
      </c>
      <c r="N45" s="513" t="n">
        <v>0</v>
      </c>
      <c r="O45" s="514" t="n">
        <v>5</v>
      </c>
      <c r="P45" s="262" t="n">
        <v>0</v>
      </c>
      <c r="Q45" s="263" t="n">
        <v>0</v>
      </c>
      <c r="R45" s="264" t="n">
        <v>5</v>
      </c>
      <c r="S45" s="515" t="n">
        <v>0</v>
      </c>
      <c r="T45" s="513" t="n">
        <v>0</v>
      </c>
      <c r="U45" s="514" t="n">
        <v>5</v>
      </c>
      <c r="V45" s="262" t="n">
        <v>0</v>
      </c>
      <c r="W45" s="263" t="n">
        <v>0</v>
      </c>
      <c r="X45" s="264" t="n">
        <v>5</v>
      </c>
      <c r="Y45" s="143" t="n">
        <f aca="false" ca="false" dt2D="false" dtr="false" t="normal">(U45+O45+R45+X45)/4</f>
        <v>5</v>
      </c>
    </row>
    <row outlineLevel="0" r="46">
      <c r="A46" s="516" t="s"/>
      <c r="B46" s="41" t="s">
        <v>28</v>
      </c>
      <c r="C46" s="53" t="s"/>
      <c r="D46" s="51" t="s"/>
      <c r="E46" s="51" t="s"/>
      <c r="F46" s="51" t="s"/>
      <c r="G46" s="51" t="s"/>
      <c r="H46" s="51" t="s"/>
      <c r="I46" s="51" t="s"/>
      <c r="J46" s="51" t="s"/>
      <c r="K46" s="286" t="s"/>
      <c r="L46" s="517" t="s"/>
      <c r="M46" s="346" t="n"/>
      <c r="N46" s="346" t="n"/>
      <c r="O46" s="483" t="n"/>
      <c r="P46" s="491" t="n"/>
      <c r="Q46" s="346" t="n"/>
      <c r="R46" s="347" t="n"/>
      <c r="S46" s="518" t="n"/>
      <c r="T46" s="346" t="n"/>
      <c r="U46" s="483" t="n"/>
      <c r="V46" s="491" t="n"/>
      <c r="W46" s="346" t="n"/>
      <c r="X46" s="347" t="n"/>
      <c r="Y46" s="151" t="s"/>
    </row>
    <row ht="15.75" outlineLevel="0" r="47">
      <c r="A47" s="519" t="s"/>
      <c r="B47" s="60" t="s">
        <v>29</v>
      </c>
      <c r="C47" s="61" t="s"/>
      <c r="D47" s="59" t="s"/>
      <c r="E47" s="59" t="s"/>
      <c r="F47" s="59" t="s"/>
      <c r="G47" s="59" t="s"/>
      <c r="H47" s="59" t="s"/>
      <c r="I47" s="59" t="s"/>
      <c r="J47" s="59" t="s"/>
      <c r="K47" s="300" t="s"/>
      <c r="L47" s="520" t="s"/>
      <c r="M47" s="359" t="s"/>
      <c r="N47" s="359" t="s"/>
      <c r="O47" s="457" t="s"/>
      <c r="P47" s="456" t="s"/>
      <c r="Q47" s="359" t="s"/>
      <c r="R47" s="360" t="s"/>
      <c r="S47" s="521" t="s"/>
      <c r="T47" s="359" t="s"/>
      <c r="U47" s="457" t="s"/>
      <c r="V47" s="456" t="s"/>
      <c r="W47" s="359" t="s"/>
      <c r="X47" s="360" t="s"/>
      <c r="Y47" s="168" t="s"/>
    </row>
    <row customHeight="true" ht="26.25" outlineLevel="0" r="48">
      <c r="A48" s="67" t="s">
        <v>123</v>
      </c>
      <c r="B48" s="195" t="s">
        <v>124</v>
      </c>
      <c r="C48" s="69" t="s">
        <v>336</v>
      </c>
      <c r="D48" s="67" t="s">
        <v>33</v>
      </c>
      <c r="E48" s="67" t="s">
        <v>126</v>
      </c>
      <c r="F48" s="67" t="s">
        <v>127</v>
      </c>
      <c r="G48" s="70" t="s">
        <v>128</v>
      </c>
      <c r="H48" s="70" t="s">
        <v>129</v>
      </c>
      <c r="I48" s="70" t="s">
        <v>130</v>
      </c>
      <c r="J48" s="70" t="s">
        <v>131</v>
      </c>
      <c r="K48" s="67" t="s">
        <v>132</v>
      </c>
      <c r="L48" s="43" t="s">
        <v>133</v>
      </c>
      <c r="M48" s="522" t="n">
        <v>1619.9</v>
      </c>
      <c r="N48" s="523" t="n">
        <f aca="false" ca="false" dt2D="false" dtr="false" t="normal">100-M49/M48*100</f>
        <v>2.142107537502312</v>
      </c>
      <c r="O48" s="461" t="n">
        <v>5</v>
      </c>
      <c r="P48" s="478" t="n">
        <v>3497821.4</v>
      </c>
      <c r="Q48" s="524" t="n">
        <f aca="false" ca="false" dt2D="false" dtr="false" t="normal">100-P49/P48*100</f>
        <v>1.465866724927693</v>
      </c>
      <c r="R48" s="263" t="n">
        <v>5</v>
      </c>
      <c r="S48" s="525" t="n">
        <v>0</v>
      </c>
      <c r="T48" s="263" t="n">
        <v>0</v>
      </c>
      <c r="U48" s="462" t="n">
        <v>5</v>
      </c>
      <c r="V48" s="526" t="s">
        <v>161</v>
      </c>
      <c r="W48" s="527" t="s">
        <v>161</v>
      </c>
      <c r="X48" s="528" t="s">
        <v>161</v>
      </c>
      <c r="Y48" s="529" t="n">
        <f aca="false" ca="false" dt2D="false" dtr="false" t="normal">(R48+U48+O48)/3</f>
        <v>5</v>
      </c>
    </row>
    <row customHeight="true" ht="18" outlineLevel="0" r="49">
      <c r="A49" s="51" t="s"/>
      <c r="B49" s="201" t="s"/>
      <c r="C49" s="69" t="s">
        <v>134</v>
      </c>
      <c r="D49" s="51" t="s"/>
      <c r="E49" s="51" t="s"/>
      <c r="F49" s="51" t="s"/>
      <c r="G49" s="80" t="s"/>
      <c r="H49" s="80" t="s"/>
      <c r="I49" s="80" t="s"/>
      <c r="J49" s="80" t="s"/>
      <c r="K49" s="51" t="s"/>
      <c r="L49" s="54" t="s"/>
      <c r="M49" s="530" t="n">
        <v>1585.2</v>
      </c>
      <c r="N49" s="464" t="n"/>
      <c r="O49" s="465" t="n"/>
      <c r="P49" s="482" t="n">
        <v>3446548</v>
      </c>
      <c r="Q49" s="330" t="n"/>
      <c r="R49" s="331" t="n"/>
      <c r="S49" s="531" t="n">
        <v>0</v>
      </c>
      <c r="T49" s="330" t="n"/>
      <c r="U49" s="466" t="n"/>
      <c r="V49" s="531" t="n"/>
      <c r="W49" s="330" t="n"/>
      <c r="X49" s="331" t="n"/>
      <c r="Y49" s="532" t="s"/>
    </row>
    <row customHeight="true" ht="17.25" outlineLevel="0" r="50">
      <c r="A50" s="51" t="s"/>
      <c r="B50" s="207" t="s"/>
      <c r="C50" s="69" t="s">
        <v>135</v>
      </c>
      <c r="D50" s="51" t="s"/>
      <c r="E50" s="51" t="s"/>
      <c r="F50" s="51" t="s"/>
      <c r="G50" s="80" t="s"/>
      <c r="H50" s="80" t="s"/>
      <c r="I50" s="80" t="s"/>
      <c r="J50" s="80" t="s"/>
      <c r="K50" s="51" t="s"/>
      <c r="L50" s="54" t="s"/>
      <c r="M50" s="533" t="s"/>
      <c r="N50" s="468" t="s"/>
      <c r="O50" s="469" t="s"/>
      <c r="P50" s="534" t="s"/>
      <c r="Q50" s="471" t="s"/>
      <c r="R50" s="472" t="s"/>
      <c r="S50" s="535" t="s"/>
      <c r="T50" s="471" t="s"/>
      <c r="U50" s="473" t="s"/>
      <c r="V50" s="535" t="s"/>
      <c r="W50" s="471" t="s"/>
      <c r="X50" s="472" t="s"/>
      <c r="Y50" s="532" t="s"/>
    </row>
    <row customHeight="true" ht="18.75" outlineLevel="0" r="51">
      <c r="A51" s="51" t="s"/>
      <c r="B51" s="52" t="s">
        <v>28</v>
      </c>
      <c r="C51" s="69" t="s">
        <v>136</v>
      </c>
      <c r="D51" s="51" t="s"/>
      <c r="E51" s="51" t="s"/>
      <c r="F51" s="51" t="s"/>
      <c r="G51" s="80" t="s"/>
      <c r="H51" s="80" t="s"/>
      <c r="I51" s="80" t="s"/>
      <c r="J51" s="80" t="s"/>
      <c r="K51" s="51" t="s"/>
      <c r="L51" s="54" t="s"/>
      <c r="M51" s="533" t="s"/>
      <c r="N51" s="468" t="s"/>
      <c r="O51" s="469" t="s"/>
      <c r="P51" s="534" t="s"/>
      <c r="Q51" s="471" t="s"/>
      <c r="R51" s="472" t="s"/>
      <c r="S51" s="535" t="s"/>
      <c r="T51" s="471" t="s"/>
      <c r="U51" s="473" t="s"/>
      <c r="V51" s="535" t="s"/>
      <c r="W51" s="471" t="s"/>
      <c r="X51" s="472" t="s"/>
      <c r="Y51" s="532" t="s"/>
    </row>
    <row customHeight="true" ht="40.5" outlineLevel="0" r="52">
      <c r="A52" s="51" t="s"/>
      <c r="B52" s="41" t="s">
        <v>29</v>
      </c>
      <c r="C52" s="69" t="s">
        <v>137</v>
      </c>
      <c r="D52" s="51" t="s"/>
      <c r="E52" s="51" t="s"/>
      <c r="F52" s="51" t="s"/>
      <c r="G52" s="80" t="s"/>
      <c r="H52" s="80" t="s"/>
      <c r="I52" s="80" t="s"/>
      <c r="J52" s="80" t="s"/>
      <c r="K52" s="51" t="s"/>
      <c r="L52" s="54" t="s"/>
      <c r="M52" s="533" t="s"/>
      <c r="N52" s="468" t="s"/>
      <c r="O52" s="469" t="s"/>
      <c r="P52" s="534" t="s"/>
      <c r="Q52" s="471" t="s"/>
      <c r="R52" s="472" t="s"/>
      <c r="S52" s="535" t="s"/>
      <c r="T52" s="471" t="s"/>
      <c r="U52" s="473" t="s"/>
      <c r="V52" s="535" t="s"/>
      <c r="W52" s="471" t="s"/>
      <c r="X52" s="472" t="s"/>
      <c r="Y52" s="532" t="s"/>
    </row>
    <row customHeight="true" ht="41.25" outlineLevel="0" r="53">
      <c r="A53" s="59" t="s"/>
      <c r="B53" s="90" t="n"/>
      <c r="C53" s="69" t="s">
        <v>138</v>
      </c>
      <c r="D53" s="59" t="s"/>
      <c r="E53" s="59" t="s"/>
      <c r="F53" s="59" t="s"/>
      <c r="G53" s="92" t="s"/>
      <c r="H53" s="92" t="s"/>
      <c r="I53" s="92" t="s"/>
      <c r="J53" s="92" t="s"/>
      <c r="K53" s="59" t="s"/>
      <c r="L53" s="62" t="s"/>
      <c r="M53" s="536" t="s"/>
      <c r="N53" s="475" t="s"/>
      <c r="O53" s="476" t="s"/>
      <c r="P53" s="485" t="s"/>
      <c r="Q53" s="336" t="s"/>
      <c r="R53" s="337" t="s"/>
      <c r="S53" s="537" t="s"/>
      <c r="T53" s="336" t="s"/>
      <c r="U53" s="477" t="s"/>
      <c r="V53" s="537" t="s"/>
      <c r="W53" s="336" t="s"/>
      <c r="X53" s="337" t="s"/>
      <c r="Y53" s="538" t="s"/>
    </row>
    <row customHeight="true" ht="22.5" outlineLevel="0" r="54">
      <c r="A54" s="224" t="s">
        <v>139</v>
      </c>
      <c r="B54" s="225" t="s"/>
      <c r="C54" s="225" t="s"/>
      <c r="D54" s="225" t="s"/>
      <c r="E54" s="225" t="s"/>
      <c r="F54" s="225" t="s"/>
      <c r="G54" s="225" t="s"/>
      <c r="H54" s="225" t="s"/>
      <c r="I54" s="225" t="s"/>
      <c r="J54" s="225" t="s"/>
      <c r="K54" s="226" t="s"/>
      <c r="L54" s="227" t="n"/>
      <c r="M54" s="228" t="n"/>
      <c r="N54" s="229" t="n"/>
      <c r="O54" s="230" t="n">
        <f aca="false" ca="false" dt2D="false" dtr="false" t="normal">11*5-1</f>
        <v>54</v>
      </c>
      <c r="P54" s="231" t="n"/>
      <c r="Q54" s="229" t="n"/>
      <c r="R54" s="232" t="n">
        <f aca="false" ca="false" dt2D="false" dtr="false" t="normal">10*5-1</f>
        <v>49</v>
      </c>
      <c r="S54" s="233" t="n"/>
      <c r="T54" s="229" t="n"/>
      <c r="U54" s="232" t="n">
        <f aca="false" ca="false" dt2D="false" dtr="false" t="normal">10*5-1</f>
        <v>49</v>
      </c>
      <c r="V54" s="234" t="n"/>
      <c r="W54" s="235" t="n"/>
      <c r="X54" s="232" t="n">
        <f aca="false" ca="false" dt2D="false" dtr="false" t="normal">10*5-1-5</f>
        <v>44</v>
      </c>
      <c r="Y54" s="236" t="n"/>
    </row>
    <row customFormat="true" customHeight="true" ht="21" outlineLevel="0" r="55" s="10">
      <c r="A55" s="237" t="s">
        <v>140</v>
      </c>
      <c r="B55" s="238" t="s"/>
      <c r="C55" s="238" t="s"/>
      <c r="D55" s="238" t="s"/>
      <c r="E55" s="238" t="s"/>
      <c r="F55" s="238" t="s"/>
      <c r="G55" s="238" t="s"/>
      <c r="H55" s="238" t="s"/>
      <c r="I55" s="238" t="s"/>
      <c r="J55" s="238" t="s"/>
      <c r="K55" s="239" t="s"/>
      <c r="L55" s="240" t="n"/>
      <c r="M55" s="241" t="n"/>
      <c r="N55" s="242" t="n"/>
      <c r="O55" s="243" t="n">
        <f aca="false" ca="false" dt2D="false" dtr="false" t="normal">O12+O15+O20+O23+O26+O32+O36+O39+O42+O45+O48</f>
        <v>46</v>
      </c>
      <c r="P55" s="244" t="n"/>
      <c r="Q55" s="242" t="n"/>
      <c r="R55" s="245" t="n">
        <f aca="false" ca="false" dt2D="false" dtr="false" t="normal">R12+R15+R20+R23+R26+R32+R36+R39+R45+R48</f>
        <v>45</v>
      </c>
      <c r="S55" s="244" t="n"/>
      <c r="T55" s="242" t="n"/>
      <c r="U55" s="245" t="n">
        <f aca="false" ca="false" dt2D="false" dtr="false" t="normal">U12+U15+U20+U23+U26+U32+U36+U39+U45+U48</f>
        <v>40</v>
      </c>
      <c r="V55" s="246" t="n"/>
      <c r="W55" s="243" t="n"/>
      <c r="X55" s="245" t="n">
        <f aca="false" ca="false" dt2D="false" dtr="false" t="normal">X12+X15+X20+X23+X26+X32+X36+X39+X45</f>
        <v>36</v>
      </c>
      <c r="Y55" s="247" t="n"/>
    </row>
    <row customHeight="true" ht="15.75" outlineLevel="0" r="56">
      <c r="A56" s="539" t="s">
        <v>141</v>
      </c>
      <c r="B56" s="249" t="s"/>
      <c r="C56" s="249" t="s"/>
      <c r="D56" s="249" t="s"/>
      <c r="E56" s="249" t="s"/>
      <c r="F56" s="249" t="s"/>
      <c r="G56" s="249" t="s"/>
      <c r="H56" s="249" t="s"/>
      <c r="I56" s="249" t="s"/>
      <c r="J56" s="249" t="s"/>
      <c r="K56" s="249" t="s"/>
      <c r="L56" s="249" t="s"/>
      <c r="M56" s="249" t="s"/>
      <c r="N56" s="249" t="s"/>
      <c r="O56" s="249" t="s"/>
      <c r="P56" s="249" t="s"/>
      <c r="Q56" s="249" t="s"/>
      <c r="R56" s="249" t="s"/>
      <c r="S56" s="249" t="s"/>
      <c r="T56" s="249" t="s"/>
      <c r="U56" s="540" t="s"/>
      <c r="V56" s="541" t="n"/>
      <c r="W56" s="541" t="n"/>
      <c r="X56" s="541" t="n"/>
      <c r="Y56" s="542" t="n"/>
    </row>
    <row customHeight="true" hidden="false" ht="99.42822265625" outlineLevel="0" r="57">
      <c r="A57" s="40" t="s">
        <v>142</v>
      </c>
      <c r="B57" s="68" t="s">
        <v>143</v>
      </c>
      <c r="C57" s="181" t="s">
        <v>337</v>
      </c>
      <c r="D57" s="40" t="s">
        <v>33</v>
      </c>
      <c r="E57" s="40" t="s">
        <v>145</v>
      </c>
      <c r="F57" s="40" t="s">
        <v>146</v>
      </c>
      <c r="G57" s="251" t="s">
        <v>147</v>
      </c>
      <c r="H57" s="40" t="s">
        <v>148</v>
      </c>
      <c r="I57" s="40" t="s">
        <v>149</v>
      </c>
      <c r="J57" s="40" t="s">
        <v>150</v>
      </c>
      <c r="K57" s="40" t="s">
        <v>151</v>
      </c>
      <c r="L57" s="43" t="s">
        <v>338</v>
      </c>
      <c r="M57" s="252" t="n">
        <v>14863.1</v>
      </c>
      <c r="N57" s="480" t="n">
        <f aca="false" ca="false" dt2D="false" dtr="false" t="normal">M57/M58*100</f>
        <v>15.942862230269458</v>
      </c>
      <c r="O57" s="263" t="n">
        <v>1</v>
      </c>
      <c r="P57" s="252" t="n">
        <v>29401.9</v>
      </c>
      <c r="Q57" s="253" t="n">
        <f aca="false" ca="false" dt2D="false" dtr="false" t="normal">P57/P58*100</f>
        <v>99.28143793453927</v>
      </c>
      <c r="R57" s="190" t="n">
        <v>5</v>
      </c>
      <c r="S57" s="252" t="n">
        <v>946.1</v>
      </c>
      <c r="T57" s="480" t="n">
        <f aca="false" ca="false" dt2D="false" dtr="false" t="normal">S57/S58*100</f>
        <v>6.548764449366651</v>
      </c>
      <c r="U57" s="263" t="n">
        <v>0</v>
      </c>
      <c r="V57" s="98" t="n">
        <v>557</v>
      </c>
      <c r="W57" s="480" t="n">
        <f aca="false" ca="false" dt2D="false" dtr="false" t="normal">V57/V58*100</f>
        <v>14.995692440232608</v>
      </c>
      <c r="X57" s="263" t="n">
        <v>1</v>
      </c>
      <c r="Y57" s="312" t="n">
        <f aca="false" ca="false" dt2D="false" dtr="false" t="normal">(O57+R57+U57+X57)/4</f>
        <v>1.75</v>
      </c>
    </row>
    <row customHeight="true" ht="21.749755859375" outlineLevel="0" r="58">
      <c r="A58" s="51" t="s"/>
      <c r="B58" s="79" t="s">
        <v>28</v>
      </c>
      <c r="C58" s="53" t="s"/>
      <c r="D58" s="51" t="s"/>
      <c r="E58" s="51" t="s"/>
      <c r="F58" s="51" t="s"/>
      <c r="G58" s="80" t="s"/>
      <c r="H58" s="51" t="s"/>
      <c r="I58" s="51" t="s"/>
      <c r="J58" s="51" t="s"/>
      <c r="K58" s="51" t="s"/>
      <c r="L58" s="54" t="s"/>
      <c r="M58" s="106" t="n">
        <v>93227.3</v>
      </c>
      <c r="N58" s="107" t="n"/>
      <c r="O58" s="171" t="n"/>
      <c r="P58" s="106" t="n">
        <v>29614.7</v>
      </c>
      <c r="Q58" s="107" t="n"/>
      <c r="R58" s="171" t="n"/>
      <c r="S58" s="106" t="n">
        <v>14447</v>
      </c>
      <c r="T58" s="107" t="n"/>
      <c r="U58" s="172" t="n"/>
      <c r="V58" s="106" t="n">
        <v>3714.4</v>
      </c>
      <c r="W58" s="107" t="n"/>
      <c r="X58" s="171" t="n"/>
      <c r="Y58" s="316" t="s"/>
    </row>
    <row customHeight="true" ht="15.750244140625" outlineLevel="0" r="59">
      <c r="A59" s="59" t="s"/>
      <c r="B59" s="60" t="s">
        <v>29</v>
      </c>
      <c r="C59" s="61" t="s"/>
      <c r="D59" s="59" t="s"/>
      <c r="E59" s="59" t="s"/>
      <c r="F59" s="59" t="s"/>
      <c r="G59" s="92" t="s"/>
      <c r="H59" s="59" t="s"/>
      <c r="I59" s="59" t="s"/>
      <c r="J59" s="59" t="s"/>
      <c r="K59" s="59" t="s"/>
      <c r="L59" s="62" t="s"/>
      <c r="M59" s="113" t="s"/>
      <c r="N59" s="114" t="s"/>
      <c r="O59" s="176" t="s"/>
      <c r="P59" s="113" t="s"/>
      <c r="Q59" s="114" t="s"/>
      <c r="R59" s="176" t="s"/>
      <c r="S59" s="113" t="s"/>
      <c r="T59" s="114" t="s"/>
      <c r="U59" s="177" t="s"/>
      <c r="V59" s="113" t="s"/>
      <c r="W59" s="114" t="s"/>
      <c r="X59" s="176" t="s"/>
      <c r="Y59" s="321" t="s"/>
    </row>
    <row customHeight="true" hidden="false" ht="88.928466796875" outlineLevel="0" r="60">
      <c r="A60" s="67" t="s">
        <v>153</v>
      </c>
      <c r="B60" s="68" t="s">
        <v>154</v>
      </c>
      <c r="C60" s="97" t="s">
        <v>339</v>
      </c>
      <c r="D60" s="67" t="s">
        <v>33</v>
      </c>
      <c r="E60" s="67" t="s">
        <v>156</v>
      </c>
      <c r="F60" s="67" t="s">
        <v>146</v>
      </c>
      <c r="G60" s="67" t="n">
        <v>10</v>
      </c>
      <c r="H60" s="251" t="s">
        <v>52</v>
      </c>
      <c r="I60" s="67" t="s">
        <v>157</v>
      </c>
      <c r="J60" s="67" t="s">
        <v>158</v>
      </c>
      <c r="K60" s="67" t="s">
        <v>159</v>
      </c>
      <c r="L60" s="71" t="s">
        <v>160</v>
      </c>
      <c r="M60" s="262" t="s">
        <v>161</v>
      </c>
      <c r="N60" s="263" t="s">
        <v>161</v>
      </c>
      <c r="O60" s="264" t="s">
        <v>161</v>
      </c>
      <c r="P60" s="262" t="s">
        <v>161</v>
      </c>
      <c r="Q60" s="263" t="s">
        <v>161</v>
      </c>
      <c r="R60" s="264" t="s">
        <v>161</v>
      </c>
      <c r="S60" s="262" t="s">
        <v>161</v>
      </c>
      <c r="T60" s="263" t="s">
        <v>161</v>
      </c>
      <c r="U60" s="264" t="s">
        <v>161</v>
      </c>
      <c r="V60" s="262" t="s">
        <v>161</v>
      </c>
      <c r="W60" s="263" t="s">
        <v>161</v>
      </c>
      <c r="X60" s="264" t="s">
        <v>161</v>
      </c>
      <c r="Y60" s="543" t="n"/>
    </row>
    <row customHeight="true" hidden="false" ht="41.464111328125" outlineLevel="0" r="61">
      <c r="A61" s="51" t="s"/>
      <c r="B61" s="68" t="s">
        <v>28</v>
      </c>
      <c r="C61" s="105" t="s"/>
      <c r="D61" s="51" t="s"/>
      <c r="E61" s="51" t="s"/>
      <c r="F61" s="51" t="s"/>
      <c r="G61" s="51" t="s"/>
      <c r="H61" s="80" t="s"/>
      <c r="I61" s="51" t="s"/>
      <c r="J61" s="51" t="s"/>
      <c r="K61" s="51" t="s"/>
      <c r="L61" s="54" t="s"/>
      <c r="M61" s="482" t="n"/>
      <c r="N61" s="330" t="n"/>
      <c r="O61" s="331" t="n"/>
      <c r="P61" s="329" t="n"/>
      <c r="Q61" s="330" t="n"/>
      <c r="R61" s="331" t="n"/>
      <c r="S61" s="329" t="n"/>
      <c r="T61" s="330" t="n"/>
      <c r="U61" s="466" t="n"/>
      <c r="V61" s="329" t="n"/>
      <c r="W61" s="330" t="n"/>
      <c r="X61" s="466" t="n"/>
      <c r="Y61" s="544" t="s"/>
    </row>
    <row customHeight="true" hidden="false" ht="49.5" outlineLevel="0" r="62">
      <c r="A62" s="59" t="s"/>
      <c r="B62" s="60" t="s">
        <v>29</v>
      </c>
      <c r="C62" s="91" t="s">
        <v>162</v>
      </c>
      <c r="D62" s="59" t="s"/>
      <c r="E62" s="59" t="s"/>
      <c r="F62" s="59" t="s"/>
      <c r="G62" s="59" t="s"/>
      <c r="H62" s="92" t="s"/>
      <c r="I62" s="59" t="s"/>
      <c r="J62" s="59" t="s"/>
      <c r="K62" s="59" t="s"/>
      <c r="L62" s="62" t="s"/>
      <c r="M62" s="485" t="s"/>
      <c r="N62" s="336" t="s"/>
      <c r="O62" s="337" t="s"/>
      <c r="P62" s="335" t="s"/>
      <c r="Q62" s="336" t="s"/>
      <c r="R62" s="337" t="s"/>
      <c r="S62" s="335" t="s"/>
      <c r="T62" s="336" t="s"/>
      <c r="U62" s="477" t="s"/>
      <c r="V62" s="335" t="s"/>
      <c r="W62" s="336" t="s"/>
      <c r="X62" s="477" t="s"/>
      <c r="Y62" s="545" t="s"/>
    </row>
    <row customHeight="true" hidden="false" ht="107.678466796875" outlineLevel="0" r="63">
      <c r="A63" s="67" t="s">
        <v>163</v>
      </c>
      <c r="B63" s="68" t="s">
        <v>164</v>
      </c>
      <c r="C63" s="97" t="s">
        <v>340</v>
      </c>
      <c r="D63" s="67" t="s">
        <v>33</v>
      </c>
      <c r="E63" s="67" t="s">
        <v>166</v>
      </c>
      <c r="F63" s="67" t="s">
        <v>167</v>
      </c>
      <c r="G63" s="67" t="s">
        <v>168</v>
      </c>
      <c r="H63" s="67" t="s">
        <v>169</v>
      </c>
      <c r="I63" s="67" t="s">
        <v>170</v>
      </c>
      <c r="J63" s="67" t="s">
        <v>171</v>
      </c>
      <c r="K63" s="67" t="s">
        <v>172</v>
      </c>
      <c r="L63" s="71" t="s">
        <v>173</v>
      </c>
      <c r="M63" s="262" t="s">
        <v>161</v>
      </c>
      <c r="N63" s="263" t="s">
        <v>161</v>
      </c>
      <c r="O63" s="264" t="s">
        <v>161</v>
      </c>
      <c r="P63" s="262" t="s">
        <v>161</v>
      </c>
      <c r="Q63" s="263" t="s">
        <v>161</v>
      </c>
      <c r="R63" s="264" t="s">
        <v>161</v>
      </c>
      <c r="S63" s="262" t="s">
        <v>161</v>
      </c>
      <c r="T63" s="263" t="s">
        <v>161</v>
      </c>
      <c r="U63" s="264" t="s">
        <v>161</v>
      </c>
      <c r="V63" s="262" t="s">
        <v>161</v>
      </c>
      <c r="W63" s="263" t="s">
        <v>161</v>
      </c>
      <c r="X63" s="264" t="s">
        <v>161</v>
      </c>
      <c r="Y63" s="543" t="n"/>
    </row>
    <row customHeight="true" hidden="false" ht="46.714111328125" outlineLevel="0" r="64">
      <c r="A64" s="51" t="s"/>
      <c r="B64" s="79" t="s">
        <v>28</v>
      </c>
      <c r="C64" s="546" t="s">
        <v>341</v>
      </c>
      <c r="D64" s="51" t="s"/>
      <c r="E64" s="51" t="s"/>
      <c r="F64" s="51" t="s"/>
      <c r="G64" s="51" t="s"/>
      <c r="H64" s="51" t="s"/>
      <c r="I64" s="51" t="s"/>
      <c r="J64" s="51" t="s"/>
      <c r="K64" s="51" t="s"/>
      <c r="L64" s="54" t="s"/>
      <c r="M64" s="106" t="n"/>
      <c r="N64" s="119" t="n"/>
      <c r="O64" s="108" t="n"/>
      <c r="P64" s="124" t="n"/>
      <c r="Q64" s="119" t="n"/>
      <c r="R64" s="108" t="n"/>
      <c r="S64" s="124" t="n"/>
      <c r="T64" s="119" t="n"/>
      <c r="U64" s="120" t="n"/>
      <c r="V64" s="124" t="n"/>
      <c r="W64" s="119" t="n"/>
      <c r="X64" s="120" t="n"/>
      <c r="Y64" s="544" t="s"/>
    </row>
    <row customHeight="true" hidden="false" ht="35.357177734375" outlineLevel="0" r="65">
      <c r="A65" s="59" t="s"/>
      <c r="B65" s="60" t="s">
        <v>29</v>
      </c>
      <c r="C65" s="547" t="s"/>
      <c r="D65" s="59" t="s"/>
      <c r="E65" s="59" t="s"/>
      <c r="F65" s="59" t="s"/>
      <c r="G65" s="59" t="s"/>
      <c r="H65" s="59" t="s"/>
      <c r="I65" s="59" t="s"/>
      <c r="J65" s="59" t="s"/>
      <c r="K65" s="59" t="s"/>
      <c r="L65" s="62" t="s"/>
      <c r="M65" s="113" t="s"/>
      <c r="N65" s="64" t="s"/>
      <c r="O65" s="65" t="s"/>
      <c r="P65" s="63" t="s"/>
      <c r="Q65" s="64" t="s"/>
      <c r="R65" s="65" t="s"/>
      <c r="S65" s="63" t="s"/>
      <c r="T65" s="64" t="s"/>
      <c r="U65" s="121" t="s"/>
      <c r="V65" s="63" t="s"/>
      <c r="W65" s="64" t="s"/>
      <c r="X65" s="121" t="s"/>
      <c r="Y65" s="545" t="s"/>
    </row>
    <row customHeight="true" hidden="false" ht="54" outlineLevel="0" r="66">
      <c r="A66" s="67" t="s">
        <v>175</v>
      </c>
      <c r="B66" s="68" t="s">
        <v>176</v>
      </c>
      <c r="C66" s="181" t="s">
        <v>177</v>
      </c>
      <c r="D66" s="67" t="n"/>
      <c r="E66" s="67" t="s">
        <v>178</v>
      </c>
      <c r="F66" s="67" t="s">
        <v>179</v>
      </c>
      <c r="G66" s="67" t="n"/>
      <c r="H66" s="67" t="n"/>
      <c r="I66" s="67" t="n"/>
      <c r="J66" s="67" t="n"/>
      <c r="K66" s="67" t="s">
        <v>180</v>
      </c>
      <c r="L66" s="548" t="n"/>
      <c r="M66" s="549" t="s">
        <v>182</v>
      </c>
      <c r="N66" s="550" t="s">
        <v>182</v>
      </c>
      <c r="O66" s="550" t="n">
        <v>0</v>
      </c>
      <c r="P66" s="549" t="s">
        <v>182</v>
      </c>
      <c r="Q66" s="550" t="s">
        <v>182</v>
      </c>
      <c r="R66" s="550" t="n">
        <v>0</v>
      </c>
      <c r="S66" s="549" t="s">
        <v>180</v>
      </c>
      <c r="T66" s="550" t="s">
        <v>180</v>
      </c>
      <c r="U66" s="551" t="n">
        <v>5</v>
      </c>
      <c r="V66" s="552" t="s">
        <v>182</v>
      </c>
      <c r="W66" s="553" t="s">
        <v>182</v>
      </c>
      <c r="X66" s="554" t="n">
        <v>0</v>
      </c>
      <c r="Y66" s="481" t="n">
        <f aca="false" ca="false" dt2D="false" dtr="false" t="normal">(R66+U66+X66+O66)/4</f>
        <v>1.25</v>
      </c>
    </row>
    <row outlineLevel="0" r="67">
      <c r="A67" s="51" t="s"/>
      <c r="B67" s="41" t="s">
        <v>28</v>
      </c>
      <c r="C67" s="53" t="s"/>
      <c r="D67" s="51" t="s"/>
      <c r="E67" s="51" t="s"/>
      <c r="F67" s="51" t="s"/>
      <c r="G67" s="51" t="s"/>
      <c r="H67" s="51" t="s"/>
      <c r="I67" s="51" t="s"/>
      <c r="J67" s="51" t="s"/>
      <c r="K67" s="51" t="s"/>
      <c r="L67" s="555" t="s"/>
      <c r="M67" s="124" t="n"/>
      <c r="N67" s="119" t="n"/>
      <c r="O67" s="108" t="n"/>
      <c r="P67" s="556" t="n"/>
      <c r="Q67" s="557" t="n"/>
      <c r="R67" s="558" t="n"/>
      <c r="S67" s="556" t="n"/>
      <c r="T67" s="557" t="n"/>
      <c r="U67" s="559" t="n"/>
      <c r="V67" s="124" t="n"/>
      <c r="W67" s="119" t="n"/>
      <c r="X67" s="120" t="n"/>
      <c r="Y67" s="484" t="s"/>
    </row>
    <row ht="15.75" outlineLevel="0" r="68">
      <c r="A68" s="59" t="s"/>
      <c r="B68" s="60" t="s">
        <v>29</v>
      </c>
      <c r="C68" s="61" t="s"/>
      <c r="D68" s="59" t="s"/>
      <c r="E68" s="59" t="s"/>
      <c r="F68" s="59" t="s"/>
      <c r="G68" s="59" t="s"/>
      <c r="H68" s="59" t="s"/>
      <c r="I68" s="59" t="s"/>
      <c r="J68" s="59" t="s"/>
      <c r="K68" s="59" t="s"/>
      <c r="L68" s="560" t="s"/>
      <c r="M68" s="63" t="s"/>
      <c r="N68" s="64" t="s"/>
      <c r="O68" s="65" t="s"/>
      <c r="P68" s="561" t="s"/>
      <c r="Q68" s="562" t="s"/>
      <c r="R68" s="563" t="s"/>
      <c r="S68" s="561" t="s"/>
      <c r="T68" s="562" t="s"/>
      <c r="U68" s="564" t="s"/>
      <c r="V68" s="63" t="s"/>
      <c r="W68" s="64" t="s"/>
      <c r="X68" s="121" t="s"/>
      <c r="Y68" s="486" t="s"/>
    </row>
    <row customHeight="true" hidden="false" ht="49.607177734375" outlineLevel="0" r="69">
      <c r="A69" s="67" t="s">
        <v>183</v>
      </c>
      <c r="B69" s="41" t="s">
        <v>184</v>
      </c>
      <c r="C69" s="69" t="s">
        <v>185</v>
      </c>
      <c r="D69" s="67" t="s">
        <v>33</v>
      </c>
      <c r="E69" s="67" t="s">
        <v>186</v>
      </c>
      <c r="F69" s="67" t="s">
        <v>187</v>
      </c>
      <c r="G69" s="67" t="s">
        <v>169</v>
      </c>
      <c r="H69" s="67" t="s">
        <v>170</v>
      </c>
      <c r="I69" s="67" t="s">
        <v>171</v>
      </c>
      <c r="J69" s="67" t="s">
        <v>172</v>
      </c>
      <c r="K69" s="67" t="n">
        <v>100</v>
      </c>
      <c r="L69" s="548" t="n"/>
      <c r="M69" s="549" t="n">
        <v>0</v>
      </c>
      <c r="N69" s="550" t="n">
        <v>0</v>
      </c>
      <c r="O69" s="550" t="n">
        <v>0</v>
      </c>
      <c r="P69" s="549" t="n">
        <v>0</v>
      </c>
      <c r="Q69" s="550" t="n">
        <v>0</v>
      </c>
      <c r="R69" s="550" t="n">
        <v>0</v>
      </c>
      <c r="S69" s="549" t="n">
        <v>5</v>
      </c>
      <c r="T69" s="550" t="n">
        <f aca="false" ca="false" dt2D="false" dtr="false" t="normal">S69/S70*100</f>
        <v>100</v>
      </c>
      <c r="U69" s="551" t="n">
        <v>5</v>
      </c>
      <c r="V69" s="552" t="n">
        <v>0</v>
      </c>
      <c r="W69" s="553" t="n">
        <v>0</v>
      </c>
      <c r="X69" s="554" t="n">
        <v>0</v>
      </c>
      <c r="Y69" s="481" t="n">
        <f aca="false" ca="false" dt2D="false" dtr="false" t="normal">(R69+U69+X69+O69)/4</f>
        <v>1.25</v>
      </c>
    </row>
    <row customHeight="true" hidden="false" ht="58.5" outlineLevel="0" r="70">
      <c r="A70" s="51" t="s"/>
      <c r="B70" s="79" t="s">
        <v>28</v>
      </c>
      <c r="C70" s="69" t="s">
        <v>188</v>
      </c>
      <c r="D70" s="51" t="s"/>
      <c r="E70" s="51" t="s"/>
      <c r="F70" s="51" t="s"/>
      <c r="G70" s="51" t="s"/>
      <c r="H70" s="51" t="s"/>
      <c r="I70" s="51" t="s"/>
      <c r="J70" s="51" t="s"/>
      <c r="K70" s="51" t="s"/>
      <c r="L70" s="555" t="s"/>
      <c r="M70" s="405" t="n"/>
      <c r="N70" s="107" t="n"/>
      <c r="O70" s="171" t="n"/>
      <c r="P70" s="405" t="n"/>
      <c r="Q70" s="107" t="n"/>
      <c r="R70" s="171" t="n"/>
      <c r="S70" s="405" t="n">
        <v>5</v>
      </c>
      <c r="T70" s="107" t="n"/>
      <c r="U70" s="172" t="n"/>
      <c r="V70" s="405" t="n"/>
      <c r="W70" s="107" t="n"/>
      <c r="X70" s="172" t="n"/>
      <c r="Y70" s="484" t="s"/>
    </row>
    <row customHeight="true" hidden="false" ht="73.9287109375" outlineLevel="0" r="71">
      <c r="A71" s="59" t="s"/>
      <c r="B71" s="60" t="s">
        <v>29</v>
      </c>
      <c r="C71" s="91" t="s">
        <v>189</v>
      </c>
      <c r="D71" s="59" t="s"/>
      <c r="E71" s="59" t="s"/>
      <c r="F71" s="59" t="s"/>
      <c r="G71" s="59" t="s"/>
      <c r="H71" s="59" t="s"/>
      <c r="I71" s="59" t="s"/>
      <c r="J71" s="59" t="s"/>
      <c r="K71" s="59" t="s"/>
      <c r="L71" s="560" t="s"/>
      <c r="M71" s="410" t="s"/>
      <c r="N71" s="114" t="s"/>
      <c r="O71" s="176" t="s"/>
      <c r="P71" s="410" t="s"/>
      <c r="Q71" s="114" t="s"/>
      <c r="R71" s="176" t="s"/>
      <c r="S71" s="410" t="s"/>
      <c r="T71" s="114" t="s"/>
      <c r="U71" s="177" t="s"/>
      <c r="V71" s="410" t="s"/>
      <c r="W71" s="114" t="s"/>
      <c r="X71" s="177" t="s"/>
      <c r="Y71" s="486" t="s"/>
    </row>
    <row customHeight="true" hidden="false" ht="53.03564453125" outlineLevel="0" r="72">
      <c r="A72" s="67" t="s">
        <v>190</v>
      </c>
      <c r="B72" s="68" t="s">
        <v>342</v>
      </c>
      <c r="C72" s="69" t="s">
        <v>192</v>
      </c>
      <c r="D72" s="67" t="s">
        <v>33</v>
      </c>
      <c r="E72" s="67" t="s">
        <v>193</v>
      </c>
      <c r="F72" s="67" t="s">
        <v>167</v>
      </c>
      <c r="G72" s="67" t="s">
        <v>194</v>
      </c>
      <c r="H72" s="67" t="s">
        <v>195</v>
      </c>
      <c r="I72" s="67" t="s">
        <v>196</v>
      </c>
      <c r="J72" s="67" t="s">
        <v>197</v>
      </c>
      <c r="K72" s="67" t="s">
        <v>198</v>
      </c>
      <c r="L72" s="71" t="s">
        <v>199</v>
      </c>
      <c r="M72" s="98" t="n">
        <v>97238.9</v>
      </c>
      <c r="N72" s="565" t="n">
        <f aca="false" ca="false" dt2D="false" dtr="false" t="normal">M73/M72*100</f>
        <v>95.87449055881959</v>
      </c>
      <c r="O72" s="74" t="n">
        <v>5</v>
      </c>
      <c r="P72" s="98" t="n">
        <v>33083.1</v>
      </c>
      <c r="Q72" s="99" t="n">
        <f aca="false" ca="false" dt2D="false" dtr="false" t="normal">P73/P72*100</f>
        <v>89.51609734275205</v>
      </c>
      <c r="R72" s="74" t="n">
        <v>4</v>
      </c>
      <c r="S72" s="98" t="n">
        <v>14609.6</v>
      </c>
      <c r="T72" s="99" t="n">
        <f aca="false" ca="false" dt2D="false" dtr="false" t="normal">S73/S72*100</f>
        <v>98.88703318366005</v>
      </c>
      <c r="U72" s="75" t="n">
        <v>5</v>
      </c>
      <c r="V72" s="98" t="n">
        <v>3716.9</v>
      </c>
      <c r="W72" s="99" t="n">
        <f aca="false" ca="false" dt2D="false" dtr="false" t="normal">V73/V72*100</f>
        <v>99.93273964863192</v>
      </c>
      <c r="X72" s="75" t="n">
        <v>5</v>
      </c>
      <c r="Y72" s="452" t="n">
        <f aca="false" ca="false" dt2D="false" dtr="false" t="normal">(R72+U72+X72+O72)/4</f>
        <v>4.75</v>
      </c>
    </row>
    <row customHeight="true" hidden="false" ht="56.25" outlineLevel="0" r="73">
      <c r="A73" s="51" t="s"/>
      <c r="B73" s="79" t="s">
        <v>28</v>
      </c>
      <c r="C73" s="69" t="s">
        <v>200</v>
      </c>
      <c r="D73" s="51" t="s"/>
      <c r="E73" s="51" t="s"/>
      <c r="F73" s="51" t="s"/>
      <c r="G73" s="51" t="s"/>
      <c r="H73" s="51" t="s"/>
      <c r="I73" s="51" t="s"/>
      <c r="J73" s="51" t="s"/>
      <c r="K73" s="51" t="s"/>
      <c r="L73" s="54" t="s"/>
      <c r="M73" s="106" t="n">
        <v>93227.3</v>
      </c>
      <c r="N73" s="107" t="n"/>
      <c r="O73" s="171" t="n"/>
      <c r="P73" s="106" t="n">
        <v>29614.7</v>
      </c>
      <c r="Q73" s="107" t="n"/>
      <c r="R73" s="171" t="n"/>
      <c r="S73" s="106" t="n">
        <v>14447</v>
      </c>
      <c r="T73" s="107" t="n"/>
      <c r="U73" s="172" t="n"/>
      <c r="V73" s="106" t="n">
        <v>3714.4</v>
      </c>
      <c r="W73" s="107" t="n"/>
      <c r="X73" s="120" t="n"/>
      <c r="Y73" s="455" t="s"/>
    </row>
    <row customHeight="true" ht="41.78564453125" outlineLevel="0" r="74">
      <c r="A74" s="59" t="s"/>
      <c r="B74" s="41" t="s">
        <v>29</v>
      </c>
      <c r="C74" s="91" t="s">
        <v>201</v>
      </c>
      <c r="D74" s="59" t="s"/>
      <c r="E74" s="59" t="s"/>
      <c r="F74" s="59" t="s"/>
      <c r="G74" s="59" t="s"/>
      <c r="H74" s="59" t="s"/>
      <c r="I74" s="59" t="s"/>
      <c r="J74" s="59" t="s"/>
      <c r="K74" s="59" t="s"/>
      <c r="L74" s="62" t="s"/>
      <c r="M74" s="113" t="s"/>
      <c r="N74" s="114" t="s"/>
      <c r="O74" s="176" t="s"/>
      <c r="P74" s="113" t="s"/>
      <c r="Q74" s="114" t="s"/>
      <c r="R74" s="176" t="s"/>
      <c r="S74" s="113" t="s"/>
      <c r="T74" s="114" t="s"/>
      <c r="U74" s="177" t="s"/>
      <c r="V74" s="113" t="s"/>
      <c r="W74" s="114" t="s"/>
      <c r="X74" s="121" t="s"/>
      <c r="Y74" s="458" t="s"/>
    </row>
    <row customHeight="true" ht="42" outlineLevel="0" r="75">
      <c r="A75" s="280" t="s">
        <v>202</v>
      </c>
      <c r="B75" s="195" t="s">
        <v>203</v>
      </c>
      <c r="C75" s="281" t="s">
        <v>343</v>
      </c>
      <c r="D75" s="67" t="n"/>
      <c r="E75" s="67" t="s">
        <v>205</v>
      </c>
      <c r="F75" s="196" t="s">
        <v>344</v>
      </c>
      <c r="G75" s="67" t="s">
        <v>345</v>
      </c>
      <c r="H75" s="67" t="s">
        <v>346</v>
      </c>
      <c r="I75" s="67" t="s">
        <v>347</v>
      </c>
      <c r="J75" s="67" t="n"/>
      <c r="K75" s="67" t="n"/>
      <c r="L75" s="71" t="s">
        <v>348</v>
      </c>
      <c r="M75" s="526" t="s">
        <v>161</v>
      </c>
      <c r="N75" s="327" t="s">
        <v>161</v>
      </c>
      <c r="O75" s="528" t="s">
        <v>161</v>
      </c>
      <c r="P75" s="262" t="s">
        <v>161</v>
      </c>
      <c r="Q75" s="284" t="s">
        <v>161</v>
      </c>
      <c r="R75" s="264" t="s">
        <v>161</v>
      </c>
      <c r="S75" s="262" t="s">
        <v>161</v>
      </c>
      <c r="T75" s="284" t="s">
        <v>161</v>
      </c>
      <c r="U75" s="264" t="s">
        <v>161</v>
      </c>
      <c r="V75" s="262" t="s">
        <v>161</v>
      </c>
      <c r="W75" s="284" t="s">
        <v>161</v>
      </c>
      <c r="X75" s="264" t="s">
        <v>161</v>
      </c>
      <c r="Y75" s="543" t="n"/>
    </row>
    <row customHeight="true" ht="48" outlineLevel="0" r="76">
      <c r="A76" s="286" t="s"/>
      <c r="B76" s="207" t="s"/>
      <c r="C76" s="287" t="s">
        <v>349</v>
      </c>
      <c r="D76" s="51" t="s"/>
      <c r="E76" s="51" t="s"/>
      <c r="F76" s="216" t="s"/>
      <c r="G76" s="51" t="s"/>
      <c r="H76" s="51" t="s"/>
      <c r="I76" s="51" t="s"/>
      <c r="J76" s="51" t="s"/>
      <c r="K76" s="51" t="s"/>
      <c r="L76" s="54" t="s"/>
      <c r="M76" s="566" t="s"/>
      <c r="N76" s="567" t="s"/>
      <c r="O76" s="568" t="s"/>
      <c r="P76" s="292" t="s"/>
      <c r="Q76" s="293" t="s"/>
      <c r="R76" s="294" t="s"/>
      <c r="S76" s="292" t="s"/>
      <c r="T76" s="293" t="s"/>
      <c r="U76" s="294" t="s"/>
      <c r="V76" s="292" t="s"/>
      <c r="W76" s="293" t="s"/>
      <c r="X76" s="294" t="s"/>
      <c r="Y76" s="544" t="s"/>
    </row>
    <row customHeight="true" hidden="false" ht="28.928955078125" outlineLevel="0" r="77">
      <c r="A77" s="286" t="s"/>
      <c r="B77" s="569" t="s">
        <v>28</v>
      </c>
      <c r="C77" s="69" t="s">
        <v>212</v>
      </c>
      <c r="D77" s="51" t="s"/>
      <c r="E77" s="51" t="s"/>
      <c r="F77" s="570" t="n"/>
      <c r="G77" s="51" t="s"/>
      <c r="H77" s="51" t="s"/>
      <c r="I77" s="51" t="s"/>
      <c r="J77" s="51" t="s"/>
      <c r="K77" s="51" t="s"/>
      <c r="L77" s="54" t="s"/>
      <c r="M77" s="297" t="n"/>
      <c r="N77" s="298" t="n"/>
      <c r="O77" s="299" t="n"/>
      <c r="P77" s="297" t="n"/>
      <c r="Q77" s="298" t="n"/>
      <c r="R77" s="299" t="n"/>
      <c r="S77" s="297" t="n"/>
      <c r="T77" s="298" t="n"/>
      <c r="U77" s="299" t="n"/>
      <c r="V77" s="297" t="n"/>
      <c r="W77" s="298" t="n"/>
      <c r="X77" s="299" t="n"/>
      <c r="Y77" s="544" t="s"/>
    </row>
    <row customHeight="true" hidden="false" ht="39.642822265625" outlineLevel="0" r="78">
      <c r="A78" s="300" t="s"/>
      <c r="B78" s="301" t="s">
        <v>29</v>
      </c>
      <c r="C78" s="91" t="s">
        <v>213</v>
      </c>
      <c r="D78" s="59" t="s"/>
      <c r="E78" s="59" t="s"/>
      <c r="F78" s="334" t="n"/>
      <c r="G78" s="59" t="s"/>
      <c r="H78" s="59" t="s"/>
      <c r="I78" s="59" t="s"/>
      <c r="J78" s="59" t="s"/>
      <c r="K78" s="59" t="s"/>
      <c r="L78" s="62" t="s"/>
      <c r="M78" s="302" t="n"/>
      <c r="N78" s="303" t="n"/>
      <c r="O78" s="304" t="n"/>
      <c r="P78" s="302" t="n"/>
      <c r="Q78" s="303" t="n"/>
      <c r="R78" s="304" t="n"/>
      <c r="S78" s="302" t="n"/>
      <c r="T78" s="303" t="n"/>
      <c r="U78" s="304" t="n"/>
      <c r="V78" s="302" t="n"/>
      <c r="W78" s="303" t="n"/>
      <c r="X78" s="304" t="n"/>
      <c r="Y78" s="545" t="s"/>
    </row>
    <row customHeight="true" hidden="false" ht="65.35693359375" outlineLevel="0" r="79">
      <c r="A79" s="67" t="s">
        <v>214</v>
      </c>
      <c r="B79" s="571" t="s">
        <v>215</v>
      </c>
      <c r="C79" s="181" t="s">
        <v>216</v>
      </c>
      <c r="D79" s="67" t="s">
        <v>24</v>
      </c>
      <c r="E79" s="67" t="s">
        <v>25</v>
      </c>
      <c r="F79" s="67" t="s">
        <v>26</v>
      </c>
      <c r="G79" s="67" t="n">
        <v>4</v>
      </c>
      <c r="H79" s="67" t="n">
        <v>3</v>
      </c>
      <c r="I79" s="67" t="n">
        <v>2</v>
      </c>
      <c r="J79" s="67" t="n">
        <v>1</v>
      </c>
      <c r="K79" s="67" t="n">
        <v>0</v>
      </c>
      <c r="L79" s="572" t="n"/>
      <c r="M79" s="573" t="s">
        <v>161</v>
      </c>
      <c r="N79" s="574" t="s">
        <v>161</v>
      </c>
      <c r="O79" s="327" t="s">
        <v>161</v>
      </c>
      <c r="P79" s="573" t="s">
        <v>161</v>
      </c>
      <c r="Q79" s="574" t="s">
        <v>161</v>
      </c>
      <c r="R79" s="575" t="s">
        <v>161</v>
      </c>
      <c r="S79" s="573" t="s">
        <v>161</v>
      </c>
      <c r="T79" s="574" t="s">
        <v>161</v>
      </c>
      <c r="U79" s="575" t="s">
        <v>161</v>
      </c>
      <c r="V79" s="573" t="s">
        <v>161</v>
      </c>
      <c r="W79" s="574" t="s">
        <v>161</v>
      </c>
      <c r="X79" s="575" t="s">
        <v>161</v>
      </c>
      <c r="Y79" s="312" t="n"/>
    </row>
    <row customHeight="true" ht="17.25" outlineLevel="0" r="80">
      <c r="A80" s="51" t="s"/>
      <c r="B80" s="79" t="s">
        <v>28</v>
      </c>
      <c r="C80" s="53" t="s"/>
      <c r="D80" s="51" t="s"/>
      <c r="E80" s="51" t="s"/>
      <c r="F80" s="51" t="s"/>
      <c r="G80" s="51" t="s"/>
      <c r="H80" s="51" t="s"/>
      <c r="I80" s="51" t="s"/>
      <c r="J80" s="51" t="s"/>
      <c r="K80" s="51" t="s"/>
      <c r="L80" s="576" t="s"/>
      <c r="M80" s="332" t="n"/>
      <c r="N80" s="314" t="n"/>
      <c r="O80" s="315" t="n"/>
      <c r="P80" s="332" t="n"/>
      <c r="Q80" s="314" t="n"/>
      <c r="R80" s="315" t="n"/>
      <c r="S80" s="332" t="n"/>
      <c r="T80" s="314" t="n"/>
      <c r="U80" s="315" t="n"/>
      <c r="V80" s="332" t="n"/>
      <c r="W80" s="314" t="n"/>
      <c r="X80" s="315" t="n"/>
      <c r="Y80" s="316" t="s"/>
    </row>
    <row customHeight="true" ht="20.25" outlineLevel="0" r="81">
      <c r="A81" s="59" t="s"/>
      <c r="B81" s="60" t="s">
        <v>29</v>
      </c>
      <c r="C81" s="61" t="s"/>
      <c r="D81" s="59" t="s"/>
      <c r="E81" s="59" t="s"/>
      <c r="F81" s="59" t="s"/>
      <c r="G81" s="59" t="s"/>
      <c r="H81" s="59" t="s"/>
      <c r="I81" s="59" t="s"/>
      <c r="J81" s="59" t="s"/>
      <c r="K81" s="59" t="s"/>
      <c r="L81" s="577" t="s"/>
      <c r="M81" s="338" t="s"/>
      <c r="N81" s="319" t="s"/>
      <c r="O81" s="320" t="s"/>
      <c r="P81" s="338" t="s"/>
      <c r="Q81" s="319" t="s"/>
      <c r="R81" s="320" t="s"/>
      <c r="S81" s="338" t="s"/>
      <c r="T81" s="319" t="s"/>
      <c r="U81" s="320" t="s"/>
      <c r="V81" s="338" t="s"/>
      <c r="W81" s="319" t="s"/>
      <c r="X81" s="320" t="s"/>
      <c r="Y81" s="321" t="s"/>
    </row>
    <row ht="38.25" outlineLevel="0" r="82">
      <c r="A82" s="67" t="s">
        <v>217</v>
      </c>
      <c r="B82" s="68" t="s">
        <v>218</v>
      </c>
      <c r="C82" s="69" t="s">
        <v>219</v>
      </c>
      <c r="D82" s="67" t="s">
        <v>33</v>
      </c>
      <c r="E82" s="67" t="s">
        <v>220</v>
      </c>
      <c r="F82" s="67" t="s">
        <v>221</v>
      </c>
      <c r="G82" s="67" t="n">
        <v>100</v>
      </c>
      <c r="H82" s="67" t="n"/>
      <c r="I82" s="67" t="s">
        <v>222</v>
      </c>
      <c r="J82" s="67" t="n"/>
      <c r="K82" s="67" t="n"/>
      <c r="L82" s="71" t="s">
        <v>223</v>
      </c>
      <c r="M82" s="309" t="n">
        <v>63494.2</v>
      </c>
      <c r="N82" s="310" t="n">
        <f aca="false" ca="false" dt2D="false" dtr="false" t="normal">M82/M83*100</f>
        <v>99.20162736777637</v>
      </c>
      <c r="O82" s="311" t="n">
        <v>3</v>
      </c>
      <c r="P82" s="326" t="n">
        <v>0</v>
      </c>
      <c r="Q82" s="310" t="n">
        <v>0</v>
      </c>
      <c r="R82" s="311" t="n">
        <v>3</v>
      </c>
      <c r="S82" s="326" t="n">
        <v>0</v>
      </c>
      <c r="T82" s="310" t="n">
        <v>0</v>
      </c>
      <c r="U82" s="311" t="n">
        <v>3</v>
      </c>
      <c r="V82" s="309" t="n">
        <v>30</v>
      </c>
      <c r="W82" s="310" t="n">
        <f aca="false" ca="false" dt2D="false" dtr="false" t="normal">V82/V83*100</f>
        <v>300</v>
      </c>
      <c r="X82" s="311" t="n">
        <v>0</v>
      </c>
      <c r="Y82" s="312" t="n">
        <f aca="false" ca="false" dt2D="false" dtr="false" t="normal">(O82+R82+U82+X82)/4</f>
        <v>2.25</v>
      </c>
    </row>
    <row customHeight="true" ht="56.25" outlineLevel="0" r="83">
      <c r="A83" s="51" t="s"/>
      <c r="B83" s="79" t="s">
        <v>28</v>
      </c>
      <c r="C83" s="69" t="s">
        <v>224</v>
      </c>
      <c r="D83" s="51" t="s"/>
      <c r="E83" s="51" t="s"/>
      <c r="F83" s="51" t="s"/>
      <c r="G83" s="51" t="s"/>
      <c r="H83" s="51" t="s"/>
      <c r="I83" s="51" t="s"/>
      <c r="J83" s="51" t="s"/>
      <c r="K83" s="51" t="s"/>
      <c r="L83" s="54" t="s"/>
      <c r="M83" s="313" t="n">
        <v>64005.2</v>
      </c>
      <c r="N83" s="314" t="n"/>
      <c r="O83" s="315" t="n"/>
      <c r="P83" s="332" t="n">
        <v>0</v>
      </c>
      <c r="Q83" s="314" t="n"/>
      <c r="R83" s="315" t="n"/>
      <c r="S83" s="332" t="n">
        <v>0</v>
      </c>
      <c r="T83" s="314" t="n"/>
      <c r="U83" s="315" t="n"/>
      <c r="V83" s="313" t="n">
        <v>10</v>
      </c>
      <c r="W83" s="314" t="n"/>
      <c r="X83" s="315" t="n"/>
      <c r="Y83" s="316" t="s"/>
    </row>
    <row customHeight="true" hidden="false" ht="42.3212890625" outlineLevel="0" r="84">
      <c r="A84" s="59" t="s"/>
      <c r="B84" s="317" t="s">
        <v>225</v>
      </c>
      <c r="C84" s="91" t="s">
        <v>226</v>
      </c>
      <c r="D84" s="59" t="s"/>
      <c r="E84" s="59" t="s"/>
      <c r="F84" s="59" t="s"/>
      <c r="G84" s="59" t="s"/>
      <c r="H84" s="59" t="s"/>
      <c r="I84" s="59" t="s"/>
      <c r="J84" s="59" t="s"/>
      <c r="K84" s="59" t="s"/>
      <c r="L84" s="62" t="s"/>
      <c r="M84" s="318" t="s"/>
      <c r="N84" s="319" t="s"/>
      <c r="O84" s="320" t="s"/>
      <c r="P84" s="338" t="s"/>
      <c r="Q84" s="319" t="s"/>
      <c r="R84" s="320" t="s"/>
      <c r="S84" s="338" t="s"/>
      <c r="T84" s="319" t="s"/>
      <c r="U84" s="320" t="s"/>
      <c r="V84" s="318" t="s"/>
      <c r="W84" s="319" t="s"/>
      <c r="X84" s="320" t="s"/>
      <c r="Y84" s="321" t="s"/>
    </row>
    <row customHeight="true" hidden="false" ht="37.9287109375" outlineLevel="0" r="85">
      <c r="A85" s="136" t="s">
        <v>227</v>
      </c>
      <c r="B85" s="68" t="s">
        <v>228</v>
      </c>
      <c r="C85" s="69" t="s">
        <v>229</v>
      </c>
      <c r="D85" s="67" t="s">
        <v>33</v>
      </c>
      <c r="E85" s="67" t="s">
        <v>230</v>
      </c>
      <c r="F85" s="323" t="s">
        <v>231</v>
      </c>
      <c r="G85" s="67" t="s">
        <v>56</v>
      </c>
      <c r="H85" s="67" t="n"/>
      <c r="I85" s="67" t="n"/>
      <c r="J85" s="67" t="s">
        <v>232</v>
      </c>
      <c r="K85" s="323" t="s">
        <v>233</v>
      </c>
      <c r="L85" s="71" t="s">
        <v>234</v>
      </c>
      <c r="M85" s="326" t="n">
        <v>0</v>
      </c>
      <c r="N85" s="327" t="n"/>
      <c r="O85" s="311" t="n">
        <v>5</v>
      </c>
      <c r="P85" s="326" t="n">
        <v>0</v>
      </c>
      <c r="Q85" s="327" t="n"/>
      <c r="R85" s="311" t="n">
        <v>5</v>
      </c>
      <c r="S85" s="326" t="n">
        <v>0</v>
      </c>
      <c r="T85" s="327" t="n"/>
      <c r="U85" s="311" t="n">
        <v>5</v>
      </c>
      <c r="V85" s="326" t="n">
        <v>0</v>
      </c>
      <c r="W85" s="327" t="n"/>
      <c r="X85" s="311" t="n">
        <v>5</v>
      </c>
      <c r="Y85" s="312" t="n">
        <f aca="false" ca="false" dt2D="false" dtr="false" t="normal">(O85+R85+U85+X85)/4</f>
        <v>5</v>
      </c>
    </row>
    <row customHeight="true" hidden="false" ht="71.6787109375" outlineLevel="0" r="86">
      <c r="A86" s="144" t="s"/>
      <c r="B86" s="79" t="s">
        <v>28</v>
      </c>
      <c r="C86" s="69" t="s">
        <v>235</v>
      </c>
      <c r="D86" s="51" t="s"/>
      <c r="E86" s="51" t="s"/>
      <c r="F86" s="323" t="s">
        <v>236</v>
      </c>
      <c r="G86" s="51" t="s"/>
      <c r="H86" s="51" t="s"/>
      <c r="I86" s="51" t="s"/>
      <c r="J86" s="51" t="s"/>
      <c r="K86" s="323" t="s">
        <v>237</v>
      </c>
      <c r="L86" s="54" t="s"/>
      <c r="M86" s="332" t="n">
        <v>0</v>
      </c>
      <c r="N86" s="314" t="n"/>
      <c r="O86" s="315" t="n"/>
      <c r="P86" s="332" t="n">
        <v>0</v>
      </c>
      <c r="Q86" s="314" t="n"/>
      <c r="R86" s="315" t="n"/>
      <c r="S86" s="332" t="n">
        <v>0</v>
      </c>
      <c r="T86" s="314" t="n"/>
      <c r="U86" s="315" t="n"/>
      <c r="V86" s="332" t="n">
        <v>0</v>
      </c>
      <c r="W86" s="314" t="n"/>
      <c r="X86" s="315" t="n"/>
      <c r="Y86" s="316" t="s"/>
    </row>
    <row customHeight="true" hidden="false" ht="63.85693359375" outlineLevel="0" r="87">
      <c r="A87" s="159" t="s"/>
      <c r="B87" s="317" t="s">
        <v>225</v>
      </c>
      <c r="C87" s="91" t="s">
        <v>238</v>
      </c>
      <c r="D87" s="59" t="s"/>
      <c r="E87" s="59" t="s"/>
      <c r="F87" s="334" t="n"/>
      <c r="G87" s="59" t="s"/>
      <c r="H87" s="59" t="s"/>
      <c r="I87" s="59" t="s"/>
      <c r="J87" s="59" t="s"/>
      <c r="K87" s="334" t="n"/>
      <c r="L87" s="62" t="s"/>
      <c r="M87" s="338" t="s"/>
      <c r="N87" s="319" t="s"/>
      <c r="O87" s="320" t="s"/>
      <c r="P87" s="338" t="s"/>
      <c r="Q87" s="319" t="s"/>
      <c r="R87" s="320" t="s"/>
      <c r="S87" s="338" t="s"/>
      <c r="T87" s="319" t="s"/>
      <c r="U87" s="320" t="s"/>
      <c r="V87" s="338" t="s"/>
      <c r="W87" s="319" t="s"/>
      <c r="X87" s="320" t="s"/>
      <c r="Y87" s="321" t="s"/>
    </row>
    <row customHeight="true" hidden="false" ht="86.89306640625" outlineLevel="0" r="88">
      <c r="A88" s="136" t="s">
        <v>239</v>
      </c>
      <c r="B88" s="68" t="s">
        <v>240</v>
      </c>
      <c r="C88" s="181" t="s">
        <v>241</v>
      </c>
      <c r="D88" s="67" t="s">
        <v>242</v>
      </c>
      <c r="E88" s="67" t="s">
        <v>178</v>
      </c>
      <c r="F88" s="67" t="s">
        <v>179</v>
      </c>
      <c r="G88" s="67" t="n"/>
      <c r="H88" s="67" t="n"/>
      <c r="I88" s="67" t="n"/>
      <c r="J88" s="67" t="n"/>
      <c r="K88" s="67" t="s">
        <v>180</v>
      </c>
      <c r="L88" s="548" t="n"/>
      <c r="M88" s="262" t="s">
        <v>161</v>
      </c>
      <c r="N88" s="263" t="s">
        <v>161</v>
      </c>
      <c r="O88" s="264" t="s">
        <v>161</v>
      </c>
      <c r="P88" s="262" t="s">
        <v>161</v>
      </c>
      <c r="Q88" s="263" t="s">
        <v>161</v>
      </c>
      <c r="R88" s="264" t="s">
        <v>161</v>
      </c>
      <c r="S88" s="262" t="s">
        <v>161</v>
      </c>
      <c r="T88" s="263" t="s">
        <v>161</v>
      </c>
      <c r="U88" s="264" t="s">
        <v>161</v>
      </c>
      <c r="V88" s="262" t="s">
        <v>161</v>
      </c>
      <c r="W88" s="263" t="s">
        <v>161</v>
      </c>
      <c r="X88" s="264" t="s">
        <v>161</v>
      </c>
      <c r="Y88" s="452" t="n"/>
    </row>
    <row customHeight="true" ht="27.10693359375" outlineLevel="0" r="89">
      <c r="A89" s="144" t="s"/>
      <c r="B89" s="79" t="s">
        <v>28</v>
      </c>
      <c r="C89" s="53" t="s"/>
      <c r="D89" s="51" t="s"/>
      <c r="E89" s="51" t="s"/>
      <c r="F89" s="51" t="s"/>
      <c r="G89" s="51" t="s"/>
      <c r="H89" s="51" t="s"/>
      <c r="I89" s="51" t="s"/>
      <c r="J89" s="51" t="s"/>
      <c r="K89" s="51" t="s"/>
      <c r="L89" s="555" t="s"/>
      <c r="M89" s="578" t="s">
        <v>350</v>
      </c>
      <c r="N89" s="579" t="n"/>
      <c r="O89" s="580" t="n"/>
      <c r="P89" s="578" t="s">
        <v>350</v>
      </c>
      <c r="Q89" s="579" t="n"/>
      <c r="R89" s="580" t="n"/>
      <c r="S89" s="578" t="s">
        <v>350</v>
      </c>
      <c r="T89" s="579" t="n"/>
      <c r="U89" s="580" t="n"/>
      <c r="V89" s="578" t="s">
        <v>350</v>
      </c>
      <c r="W89" s="119" t="n"/>
      <c r="X89" s="120" t="n"/>
      <c r="Y89" s="455" t="s"/>
    </row>
    <row customHeight="true" ht="21.75" outlineLevel="0" r="90">
      <c r="A90" s="159" t="s"/>
      <c r="B90" s="60" t="s">
        <v>29</v>
      </c>
      <c r="C90" s="61" t="s"/>
      <c r="D90" s="59" t="s"/>
      <c r="E90" s="59" t="s"/>
      <c r="F90" s="59" t="s"/>
      <c r="G90" s="59" t="s"/>
      <c r="H90" s="59" t="s"/>
      <c r="I90" s="59" t="s"/>
      <c r="J90" s="59" t="s"/>
      <c r="K90" s="59" t="s"/>
      <c r="L90" s="560" t="s"/>
      <c r="M90" s="581" t="s"/>
      <c r="N90" s="582" t="s"/>
      <c r="O90" s="583" t="s"/>
      <c r="P90" s="581" t="s"/>
      <c r="Q90" s="582" t="s"/>
      <c r="R90" s="583" t="s"/>
      <c r="S90" s="581" t="s"/>
      <c r="T90" s="582" t="s"/>
      <c r="U90" s="583" t="s"/>
      <c r="V90" s="581" t="s"/>
      <c r="W90" s="64" t="s"/>
      <c r="X90" s="121" t="s"/>
      <c r="Y90" s="458" t="s"/>
    </row>
    <row customHeight="true" hidden="false" ht="28.8212890625" outlineLevel="0" r="91">
      <c r="A91" s="67" t="s">
        <v>244</v>
      </c>
      <c r="B91" s="68" t="s">
        <v>245</v>
      </c>
      <c r="C91" s="69" t="s">
        <v>246</v>
      </c>
      <c r="D91" s="67" t="s">
        <v>33</v>
      </c>
      <c r="E91" s="67" t="s">
        <v>247</v>
      </c>
      <c r="F91" s="67" t="s">
        <v>248</v>
      </c>
      <c r="G91" s="67" t="s">
        <v>249</v>
      </c>
      <c r="H91" s="67" t="s">
        <v>250</v>
      </c>
      <c r="I91" s="67" t="s">
        <v>251</v>
      </c>
      <c r="J91" s="67" t="s">
        <v>252</v>
      </c>
      <c r="K91" s="67" t="s">
        <v>253</v>
      </c>
      <c r="L91" s="71" t="s">
        <v>254</v>
      </c>
      <c r="M91" s="309" t="n">
        <v>28437.9</v>
      </c>
      <c r="N91" s="310" t="n">
        <f aca="false" ca="false" dt2D="false" dtr="false" t="normal">(M91-M92)*100/M92</f>
        <v>31.67828120297271</v>
      </c>
      <c r="O91" s="311" t="n">
        <v>3</v>
      </c>
      <c r="P91" s="309" t="n">
        <v>8248.1</v>
      </c>
      <c r="Q91" s="310" t="n">
        <f aca="false" ca="false" dt2D="false" dtr="false" t="normal">(P91-P92)*100/P92</f>
        <v>15.808317654657277</v>
      </c>
      <c r="R91" s="311" t="n">
        <v>3</v>
      </c>
      <c r="S91" s="309" t="n">
        <v>5188.6</v>
      </c>
      <c r="T91" s="310" t="n">
        <f aca="false" ca="false" dt2D="false" dtr="false" t="normal">(S91-S92)*100/S92</f>
        <v>68.12805806681574</v>
      </c>
      <c r="U91" s="311" t="n">
        <v>2</v>
      </c>
      <c r="V91" s="309" t="n">
        <v>950.4</v>
      </c>
      <c r="W91" s="310" t="n">
        <f aca="false" ca="false" dt2D="false" dtr="false" t="normal">(V91-V92)*100/V92</f>
        <v>3.1585802670140044</v>
      </c>
      <c r="X91" s="311" t="n">
        <v>3</v>
      </c>
      <c r="Y91" s="481" t="n">
        <f aca="false" ca="false" dt2D="false" dtr="false" t="normal">(R91+U91+X91+O91)/4</f>
        <v>2.75</v>
      </c>
    </row>
    <row customHeight="true" hidden="false" ht="27.857421875" outlineLevel="0" r="92">
      <c r="A92" s="51" t="s"/>
      <c r="B92" s="79" t="s">
        <v>28</v>
      </c>
      <c r="C92" s="69" t="s">
        <v>255</v>
      </c>
      <c r="D92" s="51" t="s"/>
      <c r="E92" s="51" t="s"/>
      <c r="F92" s="51" t="s"/>
      <c r="G92" s="51" t="s"/>
      <c r="H92" s="51" t="s"/>
      <c r="I92" s="51" t="s"/>
      <c r="J92" s="51" t="s"/>
      <c r="K92" s="51" t="s"/>
      <c r="L92" s="54" t="s"/>
      <c r="M92" s="313" t="n">
        <v>21596.5</v>
      </c>
      <c r="N92" s="314" t="n"/>
      <c r="O92" s="315" t="n"/>
      <c r="P92" s="313" t="n">
        <v>7122.2</v>
      </c>
      <c r="Q92" s="314" t="n"/>
      <c r="R92" s="315" t="n"/>
      <c r="S92" s="313" t="n">
        <v>3086.1</v>
      </c>
      <c r="T92" s="314" t="n"/>
      <c r="U92" s="315" t="n"/>
      <c r="V92" s="313" t="n">
        <v>921.3</v>
      </c>
      <c r="W92" s="314" t="n"/>
      <c r="X92" s="315" t="n"/>
      <c r="Y92" s="484" t="s"/>
    </row>
    <row customHeight="true" hidden="false" ht="30" outlineLevel="0" r="93">
      <c r="A93" s="51" t="s"/>
      <c r="B93" s="351" t="s">
        <v>256</v>
      </c>
      <c r="C93" s="69" t="s">
        <v>257</v>
      </c>
      <c r="D93" s="51" t="s"/>
      <c r="E93" s="51" t="s"/>
      <c r="F93" s="51" t="s"/>
      <c r="G93" s="51" t="s"/>
      <c r="H93" s="51" t="s"/>
      <c r="I93" s="51" t="s"/>
      <c r="J93" s="51" t="s"/>
      <c r="K93" s="51" t="s"/>
      <c r="L93" s="54" t="s"/>
      <c r="M93" s="318" t="s"/>
      <c r="N93" s="319" t="s"/>
      <c r="O93" s="320" t="s"/>
      <c r="P93" s="318" t="s"/>
      <c r="Q93" s="319" t="s"/>
      <c r="R93" s="320" t="s"/>
      <c r="S93" s="318" t="s"/>
      <c r="T93" s="319" t="s"/>
      <c r="U93" s="320" t="s"/>
      <c r="V93" s="318" t="s"/>
      <c r="W93" s="319" t="s"/>
      <c r="X93" s="320" t="s"/>
      <c r="Y93" s="486" t="s"/>
    </row>
    <row hidden="true" ht="15.75" outlineLevel="0" r="94">
      <c r="A94" s="59" t="s"/>
      <c r="B94" s="90" t="n"/>
      <c r="C94" s="60" t="n"/>
      <c r="D94" s="59" t="s"/>
      <c r="E94" s="59" t="s"/>
      <c r="F94" s="59" t="s"/>
      <c r="G94" s="59" t="s"/>
      <c r="H94" s="59" t="s"/>
      <c r="I94" s="59" t="s"/>
      <c r="J94" s="59" t="s"/>
      <c r="K94" s="59" t="s"/>
      <c r="L94" s="62" t="s"/>
    </row>
    <row customHeight="true" ht="22.5" outlineLevel="0" r="95">
      <c r="A95" s="224" t="s">
        <v>139</v>
      </c>
      <c r="B95" s="225" t="s"/>
      <c r="C95" s="225" t="s"/>
      <c r="D95" s="225" t="s"/>
      <c r="E95" s="225" t="s"/>
      <c r="F95" s="225" t="s"/>
      <c r="G95" s="225" t="s"/>
      <c r="H95" s="225" t="s"/>
      <c r="I95" s="225" t="s"/>
      <c r="J95" s="225" t="s"/>
      <c r="K95" s="226" t="s"/>
      <c r="L95" s="227" t="n"/>
      <c r="M95" s="228" t="n"/>
      <c r="N95" s="229" t="n"/>
      <c r="O95" s="230" t="n">
        <f aca="false" ca="false" dt2D="false" dtr="false" t="normal">6*5+3</f>
        <v>33</v>
      </c>
      <c r="P95" s="231" t="n"/>
      <c r="Q95" s="229" t="n"/>
      <c r="R95" s="232" t="n">
        <f aca="false" ca="false" dt2D="false" dtr="false" t="normal">6*5+3</f>
        <v>33</v>
      </c>
      <c r="S95" s="233" t="n"/>
      <c r="T95" s="229" t="n"/>
      <c r="U95" s="232" t="n">
        <f aca="false" ca="false" dt2D="false" dtr="false" t="normal">6*5+3</f>
        <v>33</v>
      </c>
      <c r="V95" s="234" t="n"/>
      <c r="W95" s="235" t="n"/>
      <c r="X95" s="232" t="n">
        <f aca="false" ca="false" dt2D="false" dtr="false" t="normal">6*5+3</f>
        <v>33</v>
      </c>
      <c r="Y95" s="236" t="n"/>
    </row>
    <row customFormat="true" customHeight="true" ht="21" outlineLevel="0" r="96" s="10">
      <c r="A96" s="237" t="s">
        <v>140</v>
      </c>
      <c r="B96" s="238" t="s"/>
      <c r="C96" s="238" t="s"/>
      <c r="D96" s="238" t="s"/>
      <c r="E96" s="238" t="s"/>
      <c r="F96" s="238" t="s"/>
      <c r="G96" s="238" t="s"/>
      <c r="H96" s="238" t="s"/>
      <c r="I96" s="238" t="s"/>
      <c r="J96" s="238" t="s"/>
      <c r="K96" s="239" t="s"/>
      <c r="L96" s="240" t="n"/>
      <c r="M96" s="241" t="n"/>
      <c r="N96" s="242" t="n"/>
      <c r="O96" s="243" t="n">
        <f aca="false" ca="false" dt2D="false" dtr="false" t="normal">O57+O66+O69+O72+O82+O85+O91</f>
        <v>17</v>
      </c>
      <c r="P96" s="244" t="n"/>
      <c r="Q96" s="242" t="n"/>
      <c r="R96" s="245" t="n">
        <f aca="false" ca="false" dt2D="false" dtr="false" t="normal">R57+R66+R69+R72+R82+R85+R91</f>
        <v>20</v>
      </c>
      <c r="S96" s="244" t="n"/>
      <c r="T96" s="242" t="n"/>
      <c r="U96" s="245" t="n">
        <f aca="false" ca="false" dt2D="false" dtr="false" t="normal">U57+U66+U69+U72+U82+U85+U91</f>
        <v>25</v>
      </c>
      <c r="V96" s="246" t="n"/>
      <c r="W96" s="243" t="n"/>
      <c r="X96" s="245" t="n">
        <f aca="false" ca="false" dt2D="false" dtr="false" t="normal">X57+X66+X69+X72+X82+X85+X91</f>
        <v>14</v>
      </c>
      <c r="Y96" s="247" t="n"/>
    </row>
    <row customHeight="true" ht="15.75" outlineLevel="0" r="97">
      <c r="A97" s="584" t="s">
        <v>258</v>
      </c>
      <c r="B97" s="362" t="s"/>
      <c r="C97" s="362" t="s"/>
      <c r="D97" s="362" t="s"/>
      <c r="E97" s="362" t="s"/>
      <c r="F97" s="362" t="s"/>
      <c r="G97" s="362" t="s"/>
      <c r="H97" s="362" t="s"/>
      <c r="I97" s="362" t="s"/>
      <c r="J97" s="362" t="s"/>
      <c r="K97" s="362" t="s"/>
      <c r="L97" s="362" t="s"/>
      <c r="M97" s="362" t="s"/>
      <c r="N97" s="362" t="s"/>
      <c r="O97" s="362" t="s"/>
      <c r="P97" s="362" t="s"/>
      <c r="Q97" s="362" t="s"/>
      <c r="R97" s="362" t="s"/>
      <c r="S97" s="362" t="s"/>
      <c r="T97" s="362" t="s"/>
      <c r="U97" s="585" t="s"/>
      <c r="V97" s="586" t="n"/>
      <c r="W97" s="586" t="n"/>
      <c r="X97" s="586" t="n"/>
      <c r="Y97" s="542" t="n"/>
    </row>
    <row customHeight="true" hidden="false" ht="62.35693359375" outlineLevel="0" r="98">
      <c r="A98" s="40" t="s">
        <v>259</v>
      </c>
      <c r="B98" s="68" t="s">
        <v>260</v>
      </c>
      <c r="C98" s="42" t="s">
        <v>261</v>
      </c>
      <c r="D98" s="40" t="s">
        <v>24</v>
      </c>
      <c r="E98" s="40" t="s">
        <v>25</v>
      </c>
      <c r="F98" s="40" t="s">
        <v>26</v>
      </c>
      <c r="G98" s="587" t="n">
        <v>4</v>
      </c>
      <c r="H98" s="40" t="n">
        <v>3</v>
      </c>
      <c r="I98" s="40" t="n">
        <v>2</v>
      </c>
      <c r="J98" s="40" t="n">
        <v>1</v>
      </c>
      <c r="K98" s="40" t="n">
        <v>0</v>
      </c>
      <c r="L98" s="43" t="n"/>
      <c r="M98" s="365" t="n">
        <v>0</v>
      </c>
      <c r="N98" s="190" t="n">
        <v>0</v>
      </c>
      <c r="O98" s="190" t="n">
        <v>5</v>
      </c>
      <c r="P98" s="72" t="n">
        <v>0</v>
      </c>
      <c r="Q98" s="74" t="n">
        <v>0</v>
      </c>
      <c r="R98" s="74" t="n">
        <v>5</v>
      </c>
      <c r="S98" s="72" t="n">
        <v>0</v>
      </c>
      <c r="T98" s="74" t="n">
        <v>0</v>
      </c>
      <c r="U98" s="75" t="n">
        <v>5</v>
      </c>
      <c r="V98" s="72" t="n">
        <v>0</v>
      </c>
      <c r="W98" s="74" t="n">
        <v>0</v>
      </c>
      <c r="X98" s="75" t="n">
        <v>5</v>
      </c>
      <c r="Y98" s="452" t="n">
        <f aca="false" ca="false" dt2D="false" dtr="false" t="normal">(R98+U98+X98+O98)/4</f>
        <v>5</v>
      </c>
    </row>
    <row customHeight="true" ht="23.25" outlineLevel="0" r="99">
      <c r="A99" s="51" t="s"/>
      <c r="B99" s="79" t="s">
        <v>28</v>
      </c>
      <c r="C99" s="53" t="s"/>
      <c r="D99" s="51" t="s"/>
      <c r="E99" s="51" t="s"/>
      <c r="F99" s="51" t="s"/>
      <c r="G99" s="51" t="s"/>
      <c r="H99" s="51" t="s"/>
      <c r="I99" s="51" t="s"/>
      <c r="J99" s="51" t="s"/>
      <c r="K99" s="51" t="s"/>
      <c r="L99" s="54" t="s"/>
      <c r="M99" s="124" t="n"/>
      <c r="N99" s="119" t="n"/>
      <c r="O99" s="108" t="n"/>
      <c r="P99" s="124" t="n"/>
      <c r="Q99" s="119" t="n"/>
      <c r="R99" s="108" t="n"/>
      <c r="S99" s="124" t="n"/>
      <c r="T99" s="119" t="n"/>
      <c r="U99" s="120" t="n"/>
      <c r="V99" s="124" t="n"/>
      <c r="W99" s="119" t="n"/>
      <c r="X99" s="120" t="n"/>
      <c r="Y99" s="455" t="s"/>
    </row>
    <row customHeight="true" ht="27.75" outlineLevel="0" r="100">
      <c r="A100" s="59" t="s"/>
      <c r="B100" s="60" t="s">
        <v>29</v>
      </c>
      <c r="C100" s="61" t="s"/>
      <c r="D100" s="59" t="s"/>
      <c r="E100" s="59" t="s"/>
      <c r="F100" s="59" t="s"/>
      <c r="G100" s="216" t="s"/>
      <c r="H100" s="59" t="s"/>
      <c r="I100" s="59" t="s"/>
      <c r="J100" s="59" t="s"/>
      <c r="K100" s="59" t="s"/>
      <c r="L100" s="62" t="s"/>
      <c r="M100" s="63" t="s"/>
      <c r="N100" s="64" t="s"/>
      <c r="O100" s="65" t="s"/>
      <c r="P100" s="63" t="s"/>
      <c r="Q100" s="64" t="s"/>
      <c r="R100" s="65" t="s"/>
      <c r="S100" s="63" t="s"/>
      <c r="T100" s="64" t="s"/>
      <c r="U100" s="121" t="s"/>
      <c r="V100" s="63" t="s"/>
      <c r="W100" s="64" t="s"/>
      <c r="X100" s="121" t="s"/>
      <c r="Y100" s="458" t="s"/>
    </row>
    <row customHeight="true" ht="63" outlineLevel="0" r="101">
      <c r="A101" s="67" t="s">
        <v>262</v>
      </c>
      <c r="B101" s="68" t="s">
        <v>263</v>
      </c>
      <c r="C101" s="181" t="s">
        <v>264</v>
      </c>
      <c r="D101" s="67" t="s">
        <v>242</v>
      </c>
      <c r="E101" s="67" t="s">
        <v>265</v>
      </c>
      <c r="F101" s="280" t="s">
        <v>266</v>
      </c>
      <c r="G101" s="67" t="n"/>
      <c r="H101" s="588" t="n"/>
      <c r="I101" s="67" t="n"/>
      <c r="J101" s="67" t="n"/>
      <c r="K101" s="67" t="s">
        <v>267</v>
      </c>
      <c r="L101" s="71" t="s">
        <v>268</v>
      </c>
      <c r="M101" s="326" t="s">
        <v>269</v>
      </c>
      <c r="N101" s="327" t="s">
        <v>161</v>
      </c>
      <c r="O101" s="311" t="s">
        <v>161</v>
      </c>
      <c r="P101" s="326" t="s">
        <v>269</v>
      </c>
      <c r="Q101" s="327" t="s">
        <v>161</v>
      </c>
      <c r="R101" s="311" t="s">
        <v>161</v>
      </c>
      <c r="S101" s="326" t="s">
        <v>269</v>
      </c>
      <c r="T101" s="327" t="s">
        <v>161</v>
      </c>
      <c r="U101" s="311" t="s">
        <v>161</v>
      </c>
      <c r="V101" s="326" t="s">
        <v>269</v>
      </c>
      <c r="W101" s="327" t="s">
        <v>161</v>
      </c>
      <c r="X101" s="311" t="s">
        <v>161</v>
      </c>
      <c r="Y101" s="452" t="n"/>
    </row>
    <row customHeight="true" ht="22.5" outlineLevel="0" r="102">
      <c r="A102" s="51" t="s"/>
      <c r="B102" s="79" t="s">
        <v>28</v>
      </c>
      <c r="C102" s="53" t="s"/>
      <c r="D102" s="51" t="s"/>
      <c r="E102" s="51" t="s"/>
      <c r="F102" s="286" t="s"/>
      <c r="G102" s="51" t="s"/>
      <c r="H102" s="589" t="s"/>
      <c r="I102" s="51" t="s"/>
      <c r="J102" s="51" t="s"/>
      <c r="K102" s="51" t="s"/>
      <c r="L102" s="54" t="s"/>
      <c r="M102" s="124" t="n"/>
      <c r="N102" s="119" t="n"/>
      <c r="O102" s="108" t="n"/>
      <c r="P102" s="124" t="n"/>
      <c r="Q102" s="119" t="n"/>
      <c r="R102" s="108" t="n"/>
      <c r="S102" s="124" t="n"/>
      <c r="T102" s="119" t="n"/>
      <c r="U102" s="120" t="n"/>
      <c r="V102" s="124" t="n"/>
      <c r="W102" s="119" t="n"/>
      <c r="X102" s="120" t="n"/>
      <c r="Y102" s="455" t="s"/>
    </row>
    <row customHeight="true" ht="20.25" outlineLevel="0" r="103">
      <c r="A103" s="59" t="s"/>
      <c r="B103" s="371" t="s">
        <v>256</v>
      </c>
      <c r="C103" s="61" t="s"/>
      <c r="D103" s="59" t="s"/>
      <c r="E103" s="59" t="s"/>
      <c r="F103" s="300" t="s"/>
      <c r="G103" s="59" t="s"/>
      <c r="H103" s="590" t="s"/>
      <c r="I103" s="59" t="s"/>
      <c r="J103" s="59" t="s"/>
      <c r="K103" s="59" t="s"/>
      <c r="L103" s="62" t="s"/>
      <c r="M103" s="63" t="s"/>
      <c r="N103" s="64" t="s"/>
      <c r="O103" s="65" t="s"/>
      <c r="P103" s="63" t="s"/>
      <c r="Q103" s="64" t="s"/>
      <c r="R103" s="65" t="s"/>
      <c r="S103" s="63" t="s"/>
      <c r="T103" s="64" t="s"/>
      <c r="U103" s="121" t="s"/>
      <c r="V103" s="63" t="s"/>
      <c r="W103" s="64" t="s"/>
      <c r="X103" s="121" t="s"/>
      <c r="Y103" s="458" t="s"/>
    </row>
    <row ht="51" outlineLevel="0" r="104">
      <c r="A104" s="67" t="s">
        <v>270</v>
      </c>
      <c r="B104" s="68" t="s">
        <v>271</v>
      </c>
      <c r="C104" s="181" t="s">
        <v>272</v>
      </c>
      <c r="D104" s="67" t="s">
        <v>242</v>
      </c>
      <c r="E104" s="67" t="s">
        <v>273</v>
      </c>
      <c r="F104" s="67" t="s">
        <v>274</v>
      </c>
      <c r="G104" s="40" t="n"/>
      <c r="H104" s="67" t="n"/>
      <c r="I104" s="67" t="n"/>
      <c r="J104" s="67" t="n"/>
      <c r="K104" s="67" t="s">
        <v>351</v>
      </c>
      <c r="L104" s="71" t="s">
        <v>352</v>
      </c>
      <c r="M104" s="283" t="s">
        <v>353</v>
      </c>
      <c r="N104" s="282" t="n"/>
      <c r="O104" s="74" t="n">
        <v>5</v>
      </c>
      <c r="P104" s="283" t="s">
        <v>354</v>
      </c>
      <c r="Q104" s="282" t="n"/>
      <c r="R104" s="74" t="n">
        <v>5</v>
      </c>
      <c r="S104" s="283" t="s">
        <v>355</v>
      </c>
      <c r="T104" s="282" t="n"/>
      <c r="U104" s="75" t="n">
        <v>5</v>
      </c>
      <c r="V104" s="283" t="s">
        <v>356</v>
      </c>
      <c r="W104" s="282" t="n"/>
      <c r="X104" s="75" t="n">
        <v>5</v>
      </c>
      <c r="Y104" s="452" t="n">
        <f aca="false" ca="false" dt2D="false" dtr="false" t="normal">(R104+U104+X104+O104)/4</f>
        <v>5</v>
      </c>
    </row>
    <row customHeight="true" ht="20.25" outlineLevel="0" r="105">
      <c r="A105" s="51" t="s"/>
      <c r="B105" s="79" t="s">
        <v>28</v>
      </c>
      <c r="C105" s="53" t="s"/>
      <c r="D105" s="51" t="s"/>
      <c r="E105" s="51" t="s"/>
      <c r="F105" s="51" t="s"/>
      <c r="G105" s="51" t="s"/>
      <c r="H105" s="51" t="s"/>
      <c r="I105" s="51" t="s"/>
      <c r="J105" s="51" t="s"/>
      <c r="K105" s="51" t="s"/>
      <c r="L105" s="54" t="s"/>
      <c r="M105" s="124" t="n"/>
      <c r="N105" s="119" t="n"/>
      <c r="O105" s="108" t="n"/>
      <c r="P105" s="124" t="n"/>
      <c r="Q105" s="119" t="n"/>
      <c r="R105" s="108" t="n"/>
      <c r="S105" s="124" t="n"/>
      <c r="T105" s="119" t="n"/>
      <c r="U105" s="120" t="n"/>
      <c r="V105" s="124" t="n"/>
      <c r="W105" s="119" t="n"/>
      <c r="X105" s="120" t="n"/>
      <c r="Y105" s="455" t="s"/>
    </row>
    <row customHeight="true" ht="19.5" outlineLevel="0" r="106">
      <c r="A106" s="59" t="s"/>
      <c r="B106" s="60" t="s">
        <v>29</v>
      </c>
      <c r="C106" s="61" t="s"/>
      <c r="D106" s="59" t="s"/>
      <c r="E106" s="59" t="s"/>
      <c r="F106" s="59" t="s"/>
      <c r="G106" s="59" t="s"/>
      <c r="H106" s="59" t="s"/>
      <c r="I106" s="59" t="s"/>
      <c r="J106" s="59" t="s"/>
      <c r="K106" s="59" t="s"/>
      <c r="L106" s="62" t="s"/>
      <c r="M106" s="63" t="s"/>
      <c r="N106" s="64" t="s"/>
      <c r="O106" s="65" t="s"/>
      <c r="P106" s="63" t="s"/>
      <c r="Q106" s="64" t="s"/>
      <c r="R106" s="65" t="s"/>
      <c r="S106" s="63" t="s"/>
      <c r="T106" s="64" t="s"/>
      <c r="U106" s="121" t="s"/>
      <c r="V106" s="63" t="s"/>
      <c r="W106" s="64" t="s"/>
      <c r="X106" s="121" t="s"/>
      <c r="Y106" s="458" t="s"/>
    </row>
    <row customHeight="true" hidden="false" ht="58.1787109375" outlineLevel="0" r="107">
      <c r="A107" s="67" t="s">
        <v>276</v>
      </c>
      <c r="B107" s="68" t="s">
        <v>277</v>
      </c>
      <c r="C107" s="181" t="s">
        <v>278</v>
      </c>
      <c r="D107" s="67" t="s">
        <v>242</v>
      </c>
      <c r="E107" s="67" t="s">
        <v>279</v>
      </c>
      <c r="F107" s="67" t="s">
        <v>280</v>
      </c>
      <c r="G107" s="67" t="n"/>
      <c r="H107" s="67" t="n"/>
      <c r="I107" s="67" t="n"/>
      <c r="J107" s="67" t="n"/>
      <c r="K107" s="67" t="s">
        <v>282</v>
      </c>
      <c r="L107" s="71" t="n"/>
      <c r="M107" s="374" t="s">
        <v>357</v>
      </c>
      <c r="N107" s="74" t="n"/>
      <c r="O107" s="74" t="n">
        <v>5</v>
      </c>
      <c r="P107" s="283" t="s">
        <v>357</v>
      </c>
      <c r="Q107" s="282" t="n"/>
      <c r="R107" s="74" t="n">
        <v>5</v>
      </c>
      <c r="S107" s="283" t="s">
        <v>357</v>
      </c>
      <c r="T107" s="282" t="n"/>
      <c r="U107" s="75" t="n">
        <v>5</v>
      </c>
      <c r="V107" s="374" t="s">
        <v>357</v>
      </c>
      <c r="W107" s="282" t="n"/>
      <c r="X107" s="75" t="n">
        <v>5</v>
      </c>
      <c r="Y107" s="452" t="n">
        <f aca="false" ca="false" dt2D="false" dtr="false" t="normal">(R107+U107+X107+O107)/4</f>
        <v>5</v>
      </c>
    </row>
    <row customHeight="true" ht="21.75" outlineLevel="0" r="108">
      <c r="A108" s="51" t="s"/>
      <c r="B108" s="52" t="s">
        <v>28</v>
      </c>
      <c r="C108" s="53" t="s"/>
      <c r="D108" s="51" t="s"/>
      <c r="E108" s="51" t="s"/>
      <c r="F108" s="51" t="s"/>
      <c r="G108" s="51" t="s"/>
      <c r="H108" s="51" t="s"/>
      <c r="I108" s="51" t="s"/>
      <c r="J108" s="51" t="s"/>
      <c r="K108" s="51" t="s"/>
      <c r="L108" s="54" t="s"/>
      <c r="M108" s="124" t="n"/>
      <c r="N108" s="119" t="n"/>
      <c r="O108" s="108" t="n"/>
      <c r="P108" s="124" t="n"/>
      <c r="Q108" s="119" t="n"/>
      <c r="R108" s="108" t="n"/>
      <c r="S108" s="124" t="n"/>
      <c r="T108" s="119" t="n"/>
      <c r="U108" s="120" t="n"/>
      <c r="V108" s="124" t="n"/>
      <c r="W108" s="119" t="n"/>
      <c r="X108" s="120" t="n"/>
      <c r="Y108" s="455" t="s"/>
    </row>
    <row customHeight="true" ht="23.25" outlineLevel="0" r="109">
      <c r="A109" s="59" t="s"/>
      <c r="B109" s="60" t="s">
        <v>29</v>
      </c>
      <c r="C109" s="61" t="s"/>
      <c r="D109" s="59" t="s"/>
      <c r="E109" s="59" t="s"/>
      <c r="F109" s="59" t="s"/>
      <c r="G109" s="59" t="s"/>
      <c r="H109" s="59" t="s"/>
      <c r="I109" s="59" t="s"/>
      <c r="J109" s="59" t="s"/>
      <c r="K109" s="59" t="s"/>
      <c r="L109" s="62" t="s"/>
      <c r="M109" s="63" t="s"/>
      <c r="N109" s="64" t="s"/>
      <c r="O109" s="65" t="s"/>
      <c r="P109" s="63" t="s"/>
      <c r="Q109" s="64" t="s"/>
      <c r="R109" s="65" t="s"/>
      <c r="S109" s="63" t="s"/>
      <c r="T109" s="64" t="s"/>
      <c r="U109" s="121" t="s"/>
      <c r="V109" s="63" t="s"/>
      <c r="W109" s="64" t="s"/>
      <c r="X109" s="121" t="s"/>
      <c r="Y109" s="458" t="s"/>
    </row>
    <row customHeight="true" ht="22.5" outlineLevel="0" r="110">
      <c r="A110" s="224" t="s">
        <v>139</v>
      </c>
      <c r="B110" s="225" t="s"/>
      <c r="C110" s="225" t="s"/>
      <c r="D110" s="225" t="s"/>
      <c r="E110" s="225" t="s"/>
      <c r="F110" s="225" t="s"/>
      <c r="G110" s="225" t="s"/>
      <c r="H110" s="225" t="s"/>
      <c r="I110" s="225" t="s"/>
      <c r="J110" s="225" t="s"/>
      <c r="K110" s="226" t="s"/>
      <c r="L110" s="227" t="n"/>
      <c r="M110" s="228" t="n"/>
      <c r="N110" s="229" t="n"/>
      <c r="O110" s="230" t="n">
        <f aca="false" ca="false" dt2D="false" dtr="false" t="normal">5*3</f>
        <v>15</v>
      </c>
      <c r="P110" s="231" t="n"/>
      <c r="Q110" s="229" t="n"/>
      <c r="R110" s="377" t="n">
        <f aca="false" ca="false" dt2D="false" dtr="false" t="normal">5*3</f>
        <v>15</v>
      </c>
      <c r="S110" s="233" t="n"/>
      <c r="T110" s="229" t="n"/>
      <c r="U110" s="377" t="n">
        <f aca="false" ca="false" dt2D="false" dtr="false" t="normal">5*3</f>
        <v>15</v>
      </c>
      <c r="V110" s="234" t="n"/>
      <c r="W110" s="235" t="n"/>
      <c r="X110" s="377" t="n">
        <f aca="false" ca="false" dt2D="false" dtr="false" t="normal">5*3</f>
        <v>15</v>
      </c>
      <c r="Y110" s="236" t="n"/>
    </row>
    <row customFormat="true" customHeight="true" ht="21" outlineLevel="0" r="111" s="10">
      <c r="A111" s="237" t="s">
        <v>140</v>
      </c>
      <c r="B111" s="238" t="s"/>
      <c r="C111" s="238" t="s"/>
      <c r="D111" s="238" t="s"/>
      <c r="E111" s="238" t="s"/>
      <c r="F111" s="238" t="s"/>
      <c r="G111" s="238" t="s"/>
      <c r="H111" s="238" t="s"/>
      <c r="I111" s="238" t="s"/>
      <c r="J111" s="238" t="s"/>
      <c r="K111" s="239" t="s"/>
      <c r="L111" s="240" t="n"/>
      <c r="M111" s="241" t="n"/>
      <c r="N111" s="242" t="n"/>
      <c r="O111" s="243" t="n">
        <f aca="false" ca="false" dt2D="false" dtr="false" t="normal">O98+O104+O107</f>
        <v>15</v>
      </c>
      <c r="P111" s="244" t="n"/>
      <c r="Q111" s="242" t="n"/>
      <c r="R111" s="379" t="n">
        <f aca="false" ca="false" dt2D="false" dtr="false" t="normal">R98+R104+R107</f>
        <v>15</v>
      </c>
      <c r="S111" s="244" t="n"/>
      <c r="T111" s="242" t="n"/>
      <c r="U111" s="380" t="n">
        <f aca="false" ca="false" dt2D="false" dtr="false" t="normal">U98+U104+U107</f>
        <v>15</v>
      </c>
      <c r="V111" s="246" t="n"/>
      <c r="W111" s="243" t="n"/>
      <c r="X111" s="380" t="n">
        <f aca="false" ca="false" dt2D="false" dtr="false" t="normal">X98+X104+X107</f>
        <v>15</v>
      </c>
      <c r="Y111" s="247" t="n"/>
    </row>
    <row customFormat="true" customHeight="true" ht="22.5" outlineLevel="0" r="112" s="10">
      <c r="A112" s="591" t="s">
        <v>283</v>
      </c>
      <c r="B112" s="399" t="s"/>
      <c r="C112" s="399" t="s"/>
      <c r="D112" s="399" t="s"/>
      <c r="E112" s="399" t="s"/>
      <c r="F112" s="399" t="s"/>
      <c r="G112" s="399" t="s"/>
      <c r="H112" s="399" t="s"/>
      <c r="I112" s="399" t="s"/>
      <c r="J112" s="399" t="s"/>
      <c r="K112" s="399" t="s"/>
      <c r="L112" s="399" t="s"/>
      <c r="M112" s="399" t="s"/>
      <c r="N112" s="399" t="s"/>
      <c r="O112" s="399" t="s"/>
      <c r="P112" s="399" t="s"/>
      <c r="Q112" s="399" t="s"/>
      <c r="R112" s="399" t="s"/>
      <c r="S112" s="399" t="s"/>
      <c r="T112" s="399" t="s"/>
      <c r="U112" s="592" t="s"/>
      <c r="V112" s="593" t="n"/>
      <c r="W112" s="593" t="n"/>
      <c r="X112" s="593" t="n"/>
      <c r="Y112" s="594" t="n"/>
    </row>
    <row customHeight="true" hidden="false" ht="62.14306640625" outlineLevel="0" r="113">
      <c r="A113" s="40" t="s">
        <v>284</v>
      </c>
      <c r="B113" s="68" t="s">
        <v>285</v>
      </c>
      <c r="C113" s="382" t="s">
        <v>286</v>
      </c>
      <c r="D113" s="67" t="s">
        <v>242</v>
      </c>
      <c r="E113" s="40" t="s">
        <v>285</v>
      </c>
      <c r="F113" s="40" t="s">
        <v>287</v>
      </c>
      <c r="G113" s="40" t="n"/>
      <c r="H113" s="40" t="n"/>
      <c r="I113" s="40" t="n"/>
      <c r="J113" s="40" t="n"/>
      <c r="K113" s="40" t="s">
        <v>267</v>
      </c>
      <c r="L113" s="383" t="s">
        <v>288</v>
      </c>
      <c r="M113" s="326" t="s">
        <v>269</v>
      </c>
      <c r="N113" s="327" t="s">
        <v>161</v>
      </c>
      <c r="O113" s="311" t="s">
        <v>161</v>
      </c>
      <c r="P113" s="326" t="s">
        <v>269</v>
      </c>
      <c r="Q113" s="327" t="s">
        <v>161</v>
      </c>
      <c r="R113" s="311" t="s">
        <v>161</v>
      </c>
      <c r="S113" s="326" t="s">
        <v>269</v>
      </c>
      <c r="T113" s="327" t="s">
        <v>161</v>
      </c>
      <c r="U113" s="311" t="s">
        <v>161</v>
      </c>
      <c r="V113" s="326" t="s">
        <v>269</v>
      </c>
      <c r="W113" s="327" t="s">
        <v>161</v>
      </c>
      <c r="X113" s="311" t="s">
        <v>161</v>
      </c>
      <c r="Y113" s="452" t="n"/>
    </row>
    <row customHeight="true" ht="27" outlineLevel="0" r="114">
      <c r="A114" s="51" t="s"/>
      <c r="B114" s="79" t="s">
        <v>28</v>
      </c>
      <c r="C114" s="384" t="s"/>
      <c r="D114" s="51" t="s"/>
      <c r="E114" s="51" t="s"/>
      <c r="F114" s="51" t="s"/>
      <c r="G114" s="51" t="s"/>
      <c r="H114" s="51" t="s"/>
      <c r="I114" s="51" t="s"/>
      <c r="J114" s="51" t="s"/>
      <c r="K114" s="51" t="s"/>
      <c r="L114" s="54" t="s"/>
      <c r="M114" s="124" t="n"/>
      <c r="N114" s="119" t="n"/>
      <c r="O114" s="108" t="n"/>
      <c r="P114" s="124" t="n"/>
      <c r="Q114" s="119" t="n"/>
      <c r="R114" s="108" t="n"/>
      <c r="S114" s="124" t="n"/>
      <c r="T114" s="119" t="n"/>
      <c r="U114" s="120" t="n"/>
      <c r="V114" s="124" t="n"/>
      <c r="W114" s="119" t="n"/>
      <c r="X114" s="108" t="n"/>
      <c r="Y114" s="455" t="s"/>
    </row>
    <row customHeight="true" ht="30.75" outlineLevel="0" r="115">
      <c r="A115" s="59" t="s"/>
      <c r="B115" s="371" t="s">
        <v>256</v>
      </c>
      <c r="C115" s="385" t="s"/>
      <c r="D115" s="59" t="s"/>
      <c r="E115" s="59" t="s"/>
      <c r="F115" s="59" t="s"/>
      <c r="G115" s="59" t="s"/>
      <c r="H115" s="59" t="s"/>
      <c r="I115" s="59" t="s"/>
      <c r="J115" s="59" t="s"/>
      <c r="K115" s="59" t="s"/>
      <c r="L115" s="218" t="s"/>
      <c r="M115" s="63" t="s"/>
      <c r="N115" s="64" t="s"/>
      <c r="O115" s="65" t="s"/>
      <c r="P115" s="63" t="s"/>
      <c r="Q115" s="64" t="s"/>
      <c r="R115" s="65" t="s"/>
      <c r="S115" s="63" t="s"/>
      <c r="T115" s="64" t="s"/>
      <c r="U115" s="121" t="s"/>
      <c r="V115" s="63" t="s"/>
      <c r="W115" s="64" t="s"/>
      <c r="X115" s="65" t="s"/>
      <c r="Y115" s="458" t="s"/>
    </row>
    <row customHeight="true" ht="45" outlineLevel="0" r="116">
      <c r="A116" s="67" t="s">
        <v>289</v>
      </c>
      <c r="B116" s="68" t="s">
        <v>290</v>
      </c>
      <c r="C116" s="181" t="s">
        <v>291</v>
      </c>
      <c r="D116" s="67" t="s">
        <v>242</v>
      </c>
      <c r="E116" s="67" t="s">
        <v>292</v>
      </c>
      <c r="F116" s="67" t="s">
        <v>293</v>
      </c>
      <c r="G116" s="67" t="s">
        <v>294</v>
      </c>
      <c r="H116" s="67" t="n"/>
      <c r="I116" s="67" t="s">
        <v>295</v>
      </c>
      <c r="J116" s="67" t="s">
        <v>358</v>
      </c>
      <c r="K116" s="280" t="n"/>
      <c r="L116" s="512" t="n"/>
      <c r="M116" s="387" t="s">
        <v>297</v>
      </c>
      <c r="N116" s="388" t="n"/>
      <c r="O116" s="389" t="n">
        <v>4</v>
      </c>
      <c r="P116" s="387" t="s">
        <v>297</v>
      </c>
      <c r="Q116" s="388" t="n"/>
      <c r="R116" s="389" t="n">
        <v>4</v>
      </c>
      <c r="S116" s="387" t="s">
        <v>297</v>
      </c>
      <c r="T116" s="388" t="n"/>
      <c r="U116" s="389" t="n">
        <v>4</v>
      </c>
      <c r="V116" s="387" t="s">
        <v>297</v>
      </c>
      <c r="W116" s="388" t="n"/>
      <c r="X116" s="389" t="n">
        <v>4</v>
      </c>
      <c r="Y116" s="481" t="n">
        <f aca="false" ca="false" dt2D="false" dtr="false" t="normal">(R116+U116+X116+O116)/4</f>
        <v>4</v>
      </c>
    </row>
    <row customHeight="true" ht="21.75" outlineLevel="0" r="117">
      <c r="A117" s="51" t="s"/>
      <c r="B117" s="79" t="s">
        <v>28</v>
      </c>
      <c r="C117" s="53" t="s"/>
      <c r="D117" s="51" t="s"/>
      <c r="E117" s="51" t="s"/>
      <c r="F117" s="51" t="s"/>
      <c r="G117" s="51" t="s"/>
      <c r="H117" s="51" t="s"/>
      <c r="I117" s="51" t="s"/>
      <c r="J117" s="51" t="s"/>
      <c r="K117" s="286" t="s"/>
      <c r="L117" s="517" t="s"/>
      <c r="M117" s="192" t="n"/>
      <c r="N117" s="119" t="n"/>
      <c r="O117" s="120" t="n"/>
      <c r="P117" s="124" t="n"/>
      <c r="Q117" s="192" t="n"/>
      <c r="R117" s="108" t="n"/>
      <c r="S117" s="192" t="n"/>
      <c r="T117" s="119" t="n"/>
      <c r="U117" s="120" t="n"/>
      <c r="V117" s="124" t="n"/>
      <c r="W117" s="119" t="n"/>
      <c r="X117" s="108" t="n"/>
      <c r="Y117" s="484" t="s"/>
    </row>
    <row customHeight="true" hidden="false" ht="20.03564453125" outlineLevel="0" r="118">
      <c r="A118" s="59" t="s"/>
      <c r="B118" s="371" t="s">
        <v>256</v>
      </c>
      <c r="C118" s="61" t="s"/>
      <c r="D118" s="59" t="s"/>
      <c r="E118" s="59" t="s"/>
      <c r="F118" s="59" t="s"/>
      <c r="G118" s="59" t="s"/>
      <c r="H118" s="59" t="s"/>
      <c r="I118" s="59" t="s"/>
      <c r="J118" s="59" t="s"/>
      <c r="K118" s="300" t="s"/>
      <c r="L118" s="520" t="s"/>
      <c r="M118" s="193" t="s"/>
      <c r="N118" s="64" t="s"/>
      <c r="O118" s="121" t="s"/>
      <c r="P118" s="63" t="s"/>
      <c r="Q118" s="193" t="s"/>
      <c r="R118" s="65" t="s"/>
      <c r="S118" s="193" t="s"/>
      <c r="T118" s="64" t="s"/>
      <c r="U118" s="121" t="s"/>
      <c r="V118" s="63" t="s"/>
      <c r="W118" s="64" t="s"/>
      <c r="X118" s="65" t="s"/>
      <c r="Y118" s="486" t="s"/>
    </row>
    <row customHeight="true" hidden="false" ht="60.85693359375" outlineLevel="0" r="119">
      <c r="A119" s="67" t="s">
        <v>298</v>
      </c>
      <c r="B119" s="68" t="s">
        <v>299</v>
      </c>
      <c r="C119" s="181" t="s">
        <v>300</v>
      </c>
      <c r="D119" s="67" t="s">
        <v>242</v>
      </c>
      <c r="E119" s="67" t="n"/>
      <c r="F119" s="67" t="s">
        <v>301</v>
      </c>
      <c r="G119" s="67" t="n"/>
      <c r="H119" s="67" t="n"/>
      <c r="I119" s="67" t="n"/>
      <c r="J119" s="67" t="n"/>
      <c r="K119" s="67" t="s">
        <v>302</v>
      </c>
      <c r="L119" s="43" t="n"/>
      <c r="M119" s="339" t="s">
        <v>359</v>
      </c>
      <c r="N119" s="388" t="n"/>
      <c r="O119" s="389" t="n">
        <v>0</v>
      </c>
      <c r="P119" s="339" t="s">
        <v>303</v>
      </c>
      <c r="Q119" s="388" t="n"/>
      <c r="R119" s="340" t="n">
        <v>5</v>
      </c>
      <c r="S119" s="339" t="s">
        <v>303</v>
      </c>
      <c r="T119" s="388" t="n"/>
      <c r="U119" s="389" t="n">
        <v>5</v>
      </c>
      <c r="V119" s="339" t="s">
        <v>161</v>
      </c>
      <c r="W119" s="327" t="s">
        <v>161</v>
      </c>
      <c r="X119" s="311" t="s">
        <v>161</v>
      </c>
      <c r="Y119" s="452" t="n">
        <f aca="false" ca="false" dt2D="false" dtr="false" t="normal">(R119+U119+O119)/3</f>
        <v>3.3333333333333335</v>
      </c>
    </row>
    <row customHeight="true" ht="21" outlineLevel="0" r="120">
      <c r="A120" s="51" t="s"/>
      <c r="B120" s="79" t="s">
        <v>28</v>
      </c>
      <c r="C120" s="53" t="s"/>
      <c r="D120" s="51" t="s"/>
      <c r="E120" s="51" t="s"/>
      <c r="F120" s="51" t="s"/>
      <c r="G120" s="51" t="s"/>
      <c r="H120" s="51" t="s"/>
      <c r="I120" s="51" t="s"/>
      <c r="J120" s="51" t="s"/>
      <c r="K120" s="51" t="s"/>
      <c r="L120" s="54" t="s"/>
      <c r="M120" s="124" t="n"/>
      <c r="N120" s="119" t="n"/>
      <c r="O120" s="108" t="n"/>
      <c r="P120" s="124" t="n"/>
      <c r="Q120" s="119" t="n"/>
      <c r="R120" s="108" t="n"/>
      <c r="S120" s="124" t="n"/>
      <c r="T120" s="119" t="n"/>
      <c r="U120" s="120" t="n"/>
      <c r="V120" s="124" t="n"/>
      <c r="W120" s="119" t="n"/>
      <c r="X120" s="120" t="n"/>
      <c r="Y120" s="455" t="s"/>
    </row>
    <row customHeight="true" hidden="false" ht="15.4287109375" outlineLevel="0" r="121">
      <c r="A121" s="59" t="s"/>
      <c r="B121" s="60" t="s">
        <v>29</v>
      </c>
      <c r="C121" s="61" t="s"/>
      <c r="D121" s="59" t="s"/>
      <c r="E121" s="59" t="s"/>
      <c r="F121" s="59" t="s"/>
      <c r="G121" s="59" t="s"/>
      <c r="H121" s="59" t="s"/>
      <c r="I121" s="59" t="s"/>
      <c r="J121" s="59" t="s"/>
      <c r="K121" s="59" t="s"/>
      <c r="L121" s="62" t="s"/>
      <c r="M121" s="63" t="s"/>
      <c r="N121" s="64" t="s"/>
      <c r="O121" s="65" t="s"/>
      <c r="P121" s="63" t="s"/>
      <c r="Q121" s="64" t="s"/>
      <c r="R121" s="65" t="s"/>
      <c r="S121" s="63" t="s"/>
      <c r="T121" s="64" t="s"/>
      <c r="U121" s="121" t="s"/>
      <c r="V121" s="63" t="s"/>
      <c r="W121" s="64" t="s"/>
      <c r="X121" s="121" t="s"/>
      <c r="Y121" s="458" t="s"/>
    </row>
    <row customHeight="true" hidden="false" ht="31.07080078125" outlineLevel="0" r="122">
      <c r="A122" s="67" t="s">
        <v>304</v>
      </c>
      <c r="B122" s="68" t="s">
        <v>305</v>
      </c>
      <c r="C122" s="181" t="s">
        <v>306</v>
      </c>
      <c r="D122" s="67" t="s">
        <v>242</v>
      </c>
      <c r="E122" s="67" t="s">
        <v>307</v>
      </c>
      <c r="F122" s="67" t="s">
        <v>308</v>
      </c>
      <c r="G122" s="67" t="n"/>
      <c r="H122" s="67" t="n"/>
      <c r="I122" s="67" t="n"/>
      <c r="J122" s="67" t="n"/>
      <c r="K122" s="67" t="s">
        <v>360</v>
      </c>
      <c r="L122" s="71" t="n"/>
      <c r="M122" s="339" t="s">
        <v>310</v>
      </c>
      <c r="N122" s="388" t="n"/>
      <c r="O122" s="389" t="n">
        <v>5</v>
      </c>
      <c r="P122" s="339" t="s">
        <v>310</v>
      </c>
      <c r="Q122" s="388" t="n"/>
      <c r="R122" s="389" t="n">
        <v>5</v>
      </c>
      <c r="S122" s="339" t="s">
        <v>310</v>
      </c>
      <c r="T122" s="388" t="n"/>
      <c r="U122" s="389" t="n">
        <v>5</v>
      </c>
      <c r="V122" s="339" t="s">
        <v>310</v>
      </c>
      <c r="W122" s="388" t="n"/>
      <c r="X122" s="389" t="n">
        <v>5</v>
      </c>
      <c r="Y122" s="481" t="n">
        <f aca="false" ca="false" dt2D="false" dtr="false" t="normal">(R122+U122+X122+O122)/4</f>
        <v>5</v>
      </c>
    </row>
    <row customHeight="true" ht="25.50048828125" outlineLevel="0" r="123">
      <c r="A123" s="51" t="s"/>
      <c r="B123" s="41" t="s">
        <v>28</v>
      </c>
      <c r="C123" s="53" t="s"/>
      <c r="D123" s="51" t="s"/>
      <c r="E123" s="51" t="s"/>
      <c r="F123" s="51" t="s"/>
      <c r="G123" s="51" t="s"/>
      <c r="H123" s="51" t="s"/>
      <c r="I123" s="51" t="s"/>
      <c r="J123" s="51" t="s"/>
      <c r="K123" s="51" t="s"/>
      <c r="L123" s="54" t="s"/>
      <c r="M123" s="392" t="s">
        <v>311</v>
      </c>
      <c r="N123" s="393" t="n"/>
      <c r="O123" s="394" t="n"/>
      <c r="P123" s="392" t="s">
        <v>311</v>
      </c>
      <c r="Q123" s="393" t="n"/>
      <c r="R123" s="394" t="n"/>
      <c r="S123" s="392" t="s">
        <v>311</v>
      </c>
      <c r="T123" s="393" t="n"/>
      <c r="U123" s="394" t="n"/>
      <c r="V123" s="392" t="s">
        <v>311</v>
      </c>
      <c r="W123" s="393" t="n"/>
      <c r="X123" s="394" t="n"/>
      <c r="Y123" s="484" t="s"/>
    </row>
    <row customHeight="true" ht="30" outlineLevel="0" r="124">
      <c r="A124" s="59" t="s"/>
      <c r="B124" s="371" t="s">
        <v>256</v>
      </c>
      <c r="C124" s="61" t="s"/>
      <c r="D124" s="59" t="s"/>
      <c r="E124" s="59" t="s"/>
      <c r="F124" s="59" t="s"/>
      <c r="G124" s="59" t="s"/>
      <c r="H124" s="59" t="s"/>
      <c r="I124" s="59" t="s"/>
      <c r="J124" s="59" t="s"/>
      <c r="K124" s="59" t="s"/>
      <c r="L124" s="62" t="s"/>
      <c r="M124" s="395" t="s"/>
      <c r="N124" s="396" t="s"/>
      <c r="O124" s="397" t="s"/>
      <c r="P124" s="395" t="s"/>
      <c r="Q124" s="396" t="s"/>
      <c r="R124" s="397" t="s"/>
      <c r="S124" s="395" t="s"/>
      <c r="T124" s="396" t="s"/>
      <c r="U124" s="397" t="s"/>
      <c r="V124" s="395" t="s"/>
      <c r="W124" s="396" t="s"/>
      <c r="X124" s="397" t="s"/>
      <c r="Y124" s="486" t="s"/>
    </row>
    <row customHeight="true" ht="22.5" outlineLevel="0" r="125">
      <c r="A125" s="224" t="s">
        <v>139</v>
      </c>
      <c r="B125" s="225" t="s"/>
      <c r="C125" s="225" t="s"/>
      <c r="D125" s="225" t="s"/>
      <c r="E125" s="225" t="s"/>
      <c r="F125" s="225" t="s"/>
      <c r="G125" s="225" t="s"/>
      <c r="H125" s="225" t="s"/>
      <c r="I125" s="225" t="s"/>
      <c r="J125" s="225" t="s"/>
      <c r="K125" s="226" t="s"/>
      <c r="L125" s="595" t="n"/>
      <c r="M125" s="233" t="n"/>
      <c r="N125" s="229" t="n"/>
      <c r="O125" s="377" t="n">
        <f aca="false" ca="false" dt2D="false" dtr="false" t="normal">4+5*2</f>
        <v>14</v>
      </c>
      <c r="P125" s="231" t="n"/>
      <c r="Q125" s="229" t="n"/>
      <c r="R125" s="232" t="n">
        <f aca="false" ca="false" dt2D="false" dtr="false" t="normal">4+5*2</f>
        <v>14</v>
      </c>
      <c r="S125" s="233" t="n"/>
      <c r="T125" s="229" t="n"/>
      <c r="U125" s="232" t="n">
        <f aca="false" ca="false" dt2D="false" dtr="false" t="normal">4+5*2</f>
        <v>14</v>
      </c>
      <c r="V125" s="234" t="n"/>
      <c r="W125" s="235" t="n"/>
      <c r="X125" s="232" t="n">
        <f aca="false" ca="false" dt2D="false" dtr="false" t="normal">4+5</f>
        <v>9</v>
      </c>
      <c r="Y125" s="236" t="n"/>
    </row>
    <row customFormat="true" customHeight="true" ht="21" outlineLevel="0" r="126" s="10">
      <c r="A126" s="237" t="s">
        <v>140</v>
      </c>
      <c r="B126" s="238" t="s"/>
      <c r="C126" s="238" t="s"/>
      <c r="D126" s="238" t="s"/>
      <c r="E126" s="238" t="s"/>
      <c r="F126" s="238" t="s"/>
      <c r="G126" s="238" t="s"/>
      <c r="H126" s="238" t="s"/>
      <c r="I126" s="238" t="s"/>
      <c r="J126" s="238" t="s"/>
      <c r="K126" s="239" t="s"/>
      <c r="L126" s="596" t="n"/>
      <c r="M126" s="244" t="n"/>
      <c r="N126" s="242" t="n"/>
      <c r="O126" s="380" t="n">
        <f aca="false" ca="false" dt2D="false" dtr="false" t="normal">O116+O119+O122</f>
        <v>9</v>
      </c>
      <c r="P126" s="244" t="n"/>
      <c r="Q126" s="242" t="n"/>
      <c r="R126" s="245" t="n">
        <f aca="false" ca="false" dt2D="false" dtr="false" t="normal">R116+R119+R122</f>
        <v>14</v>
      </c>
      <c r="S126" s="244" t="n"/>
      <c r="T126" s="242" t="n"/>
      <c r="U126" s="245" t="n">
        <f aca="false" ca="false" dt2D="false" dtr="false" t="normal">U116+U119+U122</f>
        <v>14</v>
      </c>
      <c r="V126" s="246" t="n"/>
      <c r="W126" s="243" t="n"/>
      <c r="X126" s="245" t="n">
        <f aca="false" ca="false" dt2D="false" dtr="false" t="normal">X116+X122</f>
        <v>9</v>
      </c>
      <c r="Y126" s="247" t="n"/>
    </row>
    <row customHeight="true" ht="18.75" outlineLevel="0" r="127">
      <c r="A127" s="591" t="s">
        <v>312</v>
      </c>
      <c r="B127" s="399" t="s"/>
      <c r="C127" s="399" t="s"/>
      <c r="D127" s="399" t="s"/>
      <c r="E127" s="399" t="s"/>
      <c r="F127" s="399" t="s"/>
      <c r="G127" s="399" t="s"/>
      <c r="H127" s="399" t="s"/>
      <c r="I127" s="399" t="s"/>
      <c r="J127" s="399" t="s"/>
      <c r="K127" s="399" t="s"/>
      <c r="L127" s="399" t="s"/>
      <c r="M127" s="399" t="s"/>
      <c r="N127" s="399" t="s"/>
      <c r="O127" s="399" t="s"/>
      <c r="P127" s="399" t="s"/>
      <c r="Q127" s="399" t="s"/>
      <c r="R127" s="399" t="s"/>
      <c r="S127" s="399" t="s"/>
      <c r="T127" s="399" t="s"/>
      <c r="U127" s="592" t="s"/>
      <c r="V127" s="586" t="n"/>
      <c r="W127" s="586" t="n"/>
      <c r="X127" s="586" t="n"/>
      <c r="Y127" s="597" t="n"/>
    </row>
    <row customHeight="true" hidden="false" ht="35.57080078125" outlineLevel="0" r="128">
      <c r="A128" s="67" t="s">
        <v>313</v>
      </c>
      <c r="B128" s="598" t="s">
        <v>314</v>
      </c>
      <c r="C128" s="281" t="s">
        <v>315</v>
      </c>
      <c r="D128" s="67" t="s">
        <v>33</v>
      </c>
      <c r="E128" s="67" t="s">
        <v>316</v>
      </c>
      <c r="F128" s="67" t="n">
        <v>100</v>
      </c>
      <c r="G128" s="67" t="s">
        <v>317</v>
      </c>
      <c r="H128" s="67" t="s">
        <v>318</v>
      </c>
      <c r="I128" s="67" t="s">
        <v>157</v>
      </c>
      <c r="J128" s="67" t="s">
        <v>319</v>
      </c>
      <c r="K128" s="67" t="n">
        <v>0</v>
      </c>
      <c r="L128" s="373" t="n"/>
      <c r="M128" s="72" t="n">
        <v>0</v>
      </c>
      <c r="N128" s="74" t="n">
        <v>0</v>
      </c>
      <c r="O128" s="74" t="n">
        <v>5</v>
      </c>
      <c r="P128" s="72" t="n">
        <v>212.9</v>
      </c>
      <c r="Q128" s="402" t="n">
        <f aca="false" ca="false" dt2D="false" dtr="false" t="normal">100-P128/P129*100</f>
        <v>0</v>
      </c>
      <c r="R128" s="74" t="n">
        <v>5</v>
      </c>
      <c r="S128" s="72" t="n">
        <v>0</v>
      </c>
      <c r="T128" s="74" t="n">
        <v>0</v>
      </c>
      <c r="U128" s="75" t="n">
        <v>5</v>
      </c>
      <c r="V128" s="72" t="n">
        <v>0</v>
      </c>
      <c r="W128" s="74" t="n">
        <v>0</v>
      </c>
      <c r="X128" s="75" t="n">
        <v>5</v>
      </c>
      <c r="Y128" s="452" t="n">
        <f aca="false" ca="false" dt2D="false" dtr="false" t="normal">(R128+U128+X128+O128)/4</f>
        <v>5</v>
      </c>
    </row>
    <row customHeight="true" ht="30.53662109375" outlineLevel="0" r="129">
      <c r="A129" s="51" t="s"/>
      <c r="B129" s="52" t="s">
        <v>28</v>
      </c>
      <c r="C129" s="69" t="s">
        <v>320</v>
      </c>
      <c r="D129" s="51" t="s"/>
      <c r="E129" s="51" t="s"/>
      <c r="F129" s="51" t="s"/>
      <c r="G129" s="51" t="s"/>
      <c r="H129" s="51" t="s"/>
      <c r="I129" s="51" t="s"/>
      <c r="J129" s="51" t="s"/>
      <c r="K129" s="51" t="s"/>
      <c r="L129" s="367" t="s"/>
      <c r="M129" s="405" t="n">
        <v>0</v>
      </c>
      <c r="N129" s="107" t="n"/>
      <c r="O129" s="171" t="n"/>
      <c r="P129" s="599" t="n">
        <v>212.9</v>
      </c>
      <c r="Q129" s="107" t="n"/>
      <c r="R129" s="171" t="n"/>
      <c r="S129" s="405" t="n">
        <v>0</v>
      </c>
      <c r="T129" s="107" t="n"/>
      <c r="U129" s="172" t="n"/>
      <c r="V129" s="405" t="n">
        <v>0</v>
      </c>
      <c r="W129" s="107" t="n"/>
      <c r="X129" s="120" t="n"/>
      <c r="Y129" s="455" t="s"/>
    </row>
    <row customHeight="true" hidden="false" ht="41.6796875" outlineLevel="0" r="130">
      <c r="A130" s="51" t="s"/>
      <c r="B130" s="60" t="s">
        <v>29</v>
      </c>
      <c r="C130" s="91" t="s">
        <v>321</v>
      </c>
      <c r="D130" s="51" t="s"/>
      <c r="E130" s="51" t="s"/>
      <c r="F130" s="51" t="s"/>
      <c r="G130" s="51" t="s"/>
      <c r="H130" s="51" t="s"/>
      <c r="I130" s="51" t="s"/>
      <c r="J130" s="51" t="s"/>
      <c r="K130" s="51" t="s"/>
      <c r="L130" s="367" t="s"/>
      <c r="M130" s="408" t="s"/>
      <c r="N130" s="209" t="s"/>
      <c r="O130" s="210" t="s"/>
      <c r="P130" s="600" t="s"/>
      <c r="Q130" s="209" t="s"/>
      <c r="R130" s="210" t="s"/>
      <c r="S130" s="408" t="s"/>
      <c r="T130" s="209" t="s"/>
      <c r="U130" s="601" t="s"/>
      <c r="V130" s="408" t="s"/>
      <c r="W130" s="209" t="s"/>
      <c r="X130" s="602" t="s"/>
      <c r="Y130" s="455" t="s"/>
    </row>
    <row customHeight="true" hidden="true" ht="15.75" outlineLevel="0" r="131">
      <c r="A131" s="59" t="s"/>
      <c r="B131" s="603" t="n"/>
      <c r="C131" s="604" t="n"/>
      <c r="D131" s="59" t="s"/>
      <c r="E131" s="59" t="s"/>
      <c r="F131" s="59" t="s"/>
      <c r="G131" s="59" t="s"/>
      <c r="H131" s="59" t="s"/>
      <c r="I131" s="59" t="s"/>
      <c r="J131" s="59" t="s"/>
      <c r="K131" s="59" t="s"/>
      <c r="L131" s="368" t="s"/>
      <c r="M131" s="410" t="s"/>
      <c r="N131" s="114" t="s"/>
      <c r="O131" s="176" t="s"/>
      <c r="P131" s="605" t="s"/>
      <c r="Q131" s="114" t="s"/>
      <c r="R131" s="176" t="s"/>
      <c r="S131" s="410" t="s"/>
      <c r="T131" s="114" t="s"/>
      <c r="U131" s="177" t="s"/>
      <c r="V131" s="410" t="s"/>
      <c r="W131" s="114" t="s"/>
      <c r="X131" s="121" t="s"/>
      <c r="Y131" s="458" t="s"/>
    </row>
    <row customHeight="true" ht="22.5" outlineLevel="0" r="132">
      <c r="A132" s="224" t="s">
        <v>139</v>
      </c>
      <c r="B132" s="225" t="s"/>
      <c r="C132" s="225" t="s"/>
      <c r="D132" s="225" t="s"/>
      <c r="E132" s="225" t="s"/>
      <c r="F132" s="225" t="s"/>
      <c r="G132" s="225" t="s"/>
      <c r="H132" s="225" t="s"/>
      <c r="I132" s="225" t="s"/>
      <c r="J132" s="225" t="s"/>
      <c r="K132" s="226" t="s"/>
      <c r="L132" s="227" t="n"/>
      <c r="M132" s="228" t="n"/>
      <c r="N132" s="229" t="n"/>
      <c r="O132" s="230" t="n">
        <f aca="false" ca="false" dt2D="false" dtr="false" t="normal">5</f>
        <v>5</v>
      </c>
      <c r="P132" s="231" t="n"/>
      <c r="Q132" s="229" t="n"/>
      <c r="R132" s="377" t="n">
        <v>5</v>
      </c>
      <c r="S132" s="233" t="n"/>
      <c r="T132" s="229" t="n"/>
      <c r="U132" s="377" t="n">
        <f aca="false" ca="false" dt2D="false" dtr="false" t="normal">5</f>
        <v>5</v>
      </c>
      <c r="V132" s="234" t="n"/>
      <c r="W132" s="235" t="n"/>
      <c r="X132" s="230" t="n">
        <f aca="false" ca="false" dt2D="false" dtr="false" t="normal">5</f>
        <v>5</v>
      </c>
      <c r="Y132" s="378" t="n"/>
    </row>
    <row customFormat="true" customHeight="true" ht="21" outlineLevel="0" r="133" s="10">
      <c r="A133" s="237" t="s">
        <v>140</v>
      </c>
      <c r="B133" s="238" t="s"/>
      <c r="C133" s="238" t="s"/>
      <c r="D133" s="238" t="s"/>
      <c r="E133" s="238" t="s"/>
      <c r="F133" s="238" t="s"/>
      <c r="G133" s="238" t="s"/>
      <c r="H133" s="238" t="s"/>
      <c r="I133" s="238" t="s"/>
      <c r="J133" s="238" t="s"/>
      <c r="K133" s="239" t="s"/>
      <c r="L133" s="240" t="n"/>
      <c r="M133" s="241" t="n"/>
      <c r="N133" s="242" t="n"/>
      <c r="O133" s="243" t="n">
        <f aca="false" ca="false" dt2D="false" dtr="false" t="normal">O128</f>
        <v>5</v>
      </c>
      <c r="P133" s="244" t="n"/>
      <c r="Q133" s="242" t="n"/>
      <c r="R133" s="379" t="n">
        <f aca="false" ca="false" dt2D="false" dtr="false" t="normal">R128</f>
        <v>5</v>
      </c>
      <c r="S133" s="244" t="n"/>
      <c r="T133" s="242" t="n"/>
      <c r="U133" s="380" t="n">
        <f aca="false" ca="false" dt2D="false" dtr="false" t="normal">U128</f>
        <v>5</v>
      </c>
      <c r="V133" s="246" t="n"/>
      <c r="W133" s="243" t="n"/>
      <c r="X133" s="243" t="n">
        <f aca="false" ca="false" dt2D="false" dtr="false" t="normal">X128</f>
        <v>5</v>
      </c>
      <c r="Y133" s="381" t="n"/>
    </row>
    <row customHeight="true" ht="34.5" outlineLevel="0" r="134">
      <c r="A134" s="606" t="s">
        <v>322</v>
      </c>
      <c r="B134" s="607" t="s"/>
      <c r="C134" s="607" t="s"/>
      <c r="D134" s="607" t="s"/>
      <c r="E134" s="608" t="s"/>
      <c r="F134" s="609" t="n">
        <v>160</v>
      </c>
      <c r="G134" s="443" t="s"/>
      <c r="H134" s="443" t="s"/>
      <c r="I134" s="443" t="s"/>
      <c r="J134" s="443" t="s"/>
      <c r="K134" s="610" t="s"/>
      <c r="L134" s="611" t="n"/>
      <c r="M134" s="612" t="n"/>
      <c r="N134" s="419" t="n"/>
      <c r="O134" s="613" t="n">
        <f aca="false" ca="false" dt2D="false" dtr="false" t="normal">O55+O96+O111+O126+O133</f>
        <v>92</v>
      </c>
      <c r="P134" s="614" t="n"/>
      <c r="Q134" s="615" t="n"/>
      <c r="R134" s="616" t="n">
        <f aca="false" ca="false" dt2D="false" dtr="false" t="normal">R55+R96+R111+R126+R133</f>
        <v>99</v>
      </c>
      <c r="S134" s="617" t="n"/>
      <c r="T134" s="618" t="n"/>
      <c r="U134" s="619" t="n">
        <f aca="false" ca="false" dt2D="false" dtr="false" t="normal">U55+U96+U111+U126+U133</f>
        <v>99</v>
      </c>
      <c r="V134" s="617" t="n"/>
      <c r="W134" s="618" t="n"/>
      <c r="X134" s="619" t="n">
        <f aca="false" ca="false" dt2D="false" dtr="false" t="normal">X55+X96+X111+X126+X133</f>
        <v>79</v>
      </c>
      <c r="Y134" s="620" t="n"/>
    </row>
    <row outlineLevel="0" r="135">
      <c r="M135" s="425" t="n"/>
      <c r="N135" s="425" t="n"/>
      <c r="O135" s="425" t="n"/>
    </row>
    <row customFormat="true" ht="15" outlineLevel="0" r="136" s="621">
      <c r="A136" s="622" t="n"/>
      <c r="E136" s="623" t="n"/>
      <c r="F136" s="624" t="s">
        <v>323</v>
      </c>
      <c r="G136" s="624" t="s"/>
      <c r="H136" s="624" t="s"/>
      <c r="I136" s="624" t="s"/>
      <c r="J136" s="624" t="s"/>
      <c r="K136" s="624" t="s"/>
      <c r="L136" s="625" t="n"/>
      <c r="M136" s="428" t="n"/>
      <c r="N136" s="428" t="n"/>
      <c r="O136" s="428" t="n">
        <f aca="false" ca="false" dt2D="false" dtr="false" t="normal">O54+O95+O110+O125+O132</f>
        <v>121</v>
      </c>
      <c r="P136" s="626" t="n"/>
      <c r="Q136" s="626" t="n"/>
      <c r="R136" s="626" t="n">
        <f aca="false" ca="false" dt2D="false" dtr="false" t="normal">R54+R95+R110+R125+R132</f>
        <v>116</v>
      </c>
      <c r="S136" s="626" t="n"/>
      <c r="T136" s="626" t="n"/>
      <c r="U136" s="626" t="n">
        <f aca="false" ca="false" dt2D="false" dtr="false" t="normal">U54+U95+U110+U125+U132</f>
        <v>116</v>
      </c>
      <c r="V136" s="626" t="n"/>
      <c r="W136" s="626" t="n"/>
      <c r="X136" s="626" t="n">
        <f aca="false" ca="false" dt2D="false" dtr="false" t="normal">X54+X95+X110+X125+X132</f>
        <v>106</v>
      </c>
      <c r="Y136" s="627" t="n"/>
    </row>
    <row outlineLevel="0" r="137">
      <c r="M137" s="425" t="n"/>
      <c r="N137" s="425" t="n"/>
      <c r="O137" s="425" t="n"/>
    </row>
    <row customFormat="true" ht="14.25" outlineLevel="0" r="138" s="625">
      <c r="A138" s="628" t="n"/>
      <c r="E138" s="629" t="n"/>
      <c r="F138" s="624" t="s">
        <v>324</v>
      </c>
      <c r="G138" s="624" t="s"/>
      <c r="H138" s="624" t="s"/>
      <c r="I138" s="624" t="s"/>
      <c r="J138" s="624" t="s"/>
      <c r="K138" s="624" t="s"/>
      <c r="M138" s="428" t="n"/>
      <c r="N138" s="428" t="n"/>
      <c r="O138" s="429" t="n">
        <f aca="false" ca="false" dt2D="false" dtr="false" t="normal">O134/O136</f>
        <v>0.7603305785123967</v>
      </c>
      <c r="P138" s="626" t="n"/>
      <c r="Q138" s="626" t="n"/>
      <c r="R138" s="630" t="n">
        <f aca="false" ca="false" dt2D="false" dtr="false" t="normal">R134/R136</f>
        <v>0.853448275862069</v>
      </c>
      <c r="S138" s="626" t="n"/>
      <c r="T138" s="626" t="n"/>
      <c r="U138" s="630" t="n">
        <f aca="false" ca="false" dt2D="false" dtr="false" t="normal">U134/U136</f>
        <v>0.853448275862069</v>
      </c>
      <c r="V138" s="626" t="n"/>
      <c r="W138" s="626" t="n"/>
      <c r="X138" s="630" t="n">
        <f aca="false" ca="false" dt2D="false" dtr="false" t="normal">X134/X136</f>
        <v>0.7452830188679245</v>
      </c>
      <c r="Y138" s="627" t="n"/>
    </row>
    <row outlineLevel="0" r="139">
      <c r="M139" s="425" t="n"/>
      <c r="N139" s="425" t="n"/>
      <c r="O139" s="425" t="n"/>
    </row>
    <row customFormat="true" ht="14.25" outlineLevel="0" r="140" s="625">
      <c r="A140" s="628" t="n"/>
      <c r="E140" s="629" t="n"/>
      <c r="F140" s="624" t="n"/>
      <c r="G140" s="624" t="s">
        <v>325</v>
      </c>
      <c r="H140" s="624" t="s"/>
      <c r="I140" s="624" t="s"/>
      <c r="J140" s="624" t="s"/>
      <c r="K140" s="624" t="n"/>
      <c r="M140" s="428" t="n"/>
      <c r="N140" s="428" t="n"/>
      <c r="O140" s="429" t="n">
        <f aca="false" ca="false" dt2D="false" dtr="false" t="normal">O138*5</f>
        <v>3.8016528925619837</v>
      </c>
      <c r="P140" s="626" t="n"/>
      <c r="Q140" s="626" t="n"/>
      <c r="R140" s="630" t="n">
        <f aca="false" ca="false" dt2D="false" dtr="false" t="normal">R138*5</f>
        <v>4.267241379310345</v>
      </c>
      <c r="S140" s="626" t="n"/>
      <c r="T140" s="626" t="n"/>
      <c r="U140" s="630" t="n">
        <f aca="false" ca="false" dt2D="false" dtr="false" t="normal">U138*5</f>
        <v>4.267241379310345</v>
      </c>
      <c r="V140" s="626" t="n"/>
      <c r="W140" s="626" t="n"/>
      <c r="X140" s="630" t="n">
        <f aca="false" ca="false" dt2D="false" dtr="false" t="normal">X138*5</f>
        <v>3.7264150943396226</v>
      </c>
      <c r="Y140" s="627" t="n"/>
    </row>
    <row outlineLevel="0" r="141">
      <c r="M141" s="425" t="n"/>
      <c r="N141" s="425" t="n"/>
      <c r="O141" s="425" t="n"/>
    </row>
    <row outlineLevel="0" r="142">
      <c r="M142" s="425" t="n"/>
      <c r="N142" s="425" t="n"/>
      <c r="O142" s="425" t="n"/>
      <c r="R142" s="5" t="n"/>
      <c r="U142" s="5" t="n"/>
      <c r="X142" s="5" t="n"/>
    </row>
  </sheetData>
  <mergeCells count="788">
    <mergeCell ref="E42:E44"/>
    <mergeCell ref="E57:E59"/>
    <mergeCell ref="E69:E71"/>
    <mergeCell ref="E72:E74"/>
    <mergeCell ref="E75:E78"/>
    <mergeCell ref="E79:E81"/>
    <mergeCell ref="E85:E87"/>
    <mergeCell ref="E128:E131"/>
    <mergeCell ref="E98:E100"/>
    <mergeCell ref="E104:E106"/>
    <mergeCell ref="E122:E124"/>
    <mergeCell ref="E116:E118"/>
    <mergeCell ref="E113:E115"/>
    <mergeCell ref="D75:D78"/>
    <mergeCell ref="D42:D44"/>
    <mergeCell ref="D128:D131"/>
    <mergeCell ref="D104:D106"/>
    <mergeCell ref="D101:D103"/>
    <mergeCell ref="D91:D94"/>
    <mergeCell ref="D85:D87"/>
    <mergeCell ref="D116:D118"/>
    <mergeCell ref="D72:D74"/>
    <mergeCell ref="D20:D22"/>
    <mergeCell ref="D122:D124"/>
    <mergeCell ref="D113:D115"/>
    <mergeCell ref="D107:D109"/>
    <mergeCell ref="D98:D100"/>
    <mergeCell ref="D88:D90"/>
    <mergeCell ref="D82:D84"/>
    <mergeCell ref="D8:D9"/>
    <mergeCell ref="D39:D41"/>
    <mergeCell ref="D79:D81"/>
    <mergeCell ref="D48:D53"/>
    <mergeCell ref="D26:D31"/>
    <mergeCell ref="D119:D121"/>
    <mergeCell ref="E8:E9"/>
    <mergeCell ref="E107:E109"/>
    <mergeCell ref="E60:E62"/>
    <mergeCell ref="E32:E35"/>
    <mergeCell ref="E15:E19"/>
    <mergeCell ref="E36:E38"/>
    <mergeCell ref="E23:E25"/>
    <mergeCell ref="E66:E68"/>
    <mergeCell ref="E63:E65"/>
    <mergeCell ref="E88:E90"/>
    <mergeCell ref="E91:E94"/>
    <mergeCell ref="E119:E121"/>
    <mergeCell ref="C116:C118"/>
    <mergeCell ref="C101:C103"/>
    <mergeCell ref="C20:C21"/>
    <mergeCell ref="C60:C61"/>
    <mergeCell ref="C64:C65"/>
    <mergeCell ref="C66:C68"/>
    <mergeCell ref="C98:C100"/>
    <mergeCell ref="C107:C109"/>
    <mergeCell ref="C122:C124"/>
    <mergeCell ref="C113:C115"/>
    <mergeCell ref="C79:C81"/>
    <mergeCell ref="C57:C59"/>
    <mergeCell ref="C12:C14"/>
    <mergeCell ref="C8:C9"/>
    <mergeCell ref="C88:C90"/>
    <mergeCell ref="C104:C106"/>
    <mergeCell ref="C119:C121"/>
    <mergeCell ref="A48:A53"/>
    <mergeCell ref="A60:A62"/>
    <mergeCell ref="A66:A68"/>
    <mergeCell ref="A69:A71"/>
    <mergeCell ref="A85:A87"/>
    <mergeCell ref="A107:A109"/>
    <mergeCell ref="A116:A118"/>
    <mergeCell ref="A128:A131"/>
    <mergeCell ref="A88:A90"/>
    <mergeCell ref="A119:A121"/>
    <mergeCell ref="A42:A44"/>
    <mergeCell ref="A63:A65"/>
    <mergeCell ref="A82:A84"/>
    <mergeCell ref="A75:A78"/>
    <mergeCell ref="A101:A103"/>
    <mergeCell ref="A98:A100"/>
    <mergeCell ref="A122:A124"/>
    <mergeCell ref="A113:A115"/>
    <mergeCell ref="A91:A94"/>
    <mergeCell ref="A104:A106"/>
    <mergeCell ref="A12:A14"/>
    <mergeCell ref="A36:A38"/>
    <mergeCell ref="A8:A9"/>
    <mergeCell ref="A32:A35"/>
    <mergeCell ref="A79:A81"/>
    <mergeCell ref="E12:E14"/>
    <mergeCell ref="E101:E103"/>
    <mergeCell ref="E39:E41"/>
    <mergeCell ref="E26:E31"/>
    <mergeCell ref="E20:E22"/>
    <mergeCell ref="E45:E47"/>
    <mergeCell ref="E48:E53"/>
    <mergeCell ref="E82:E84"/>
    <mergeCell ref="A15:A19"/>
    <mergeCell ref="A20:A22"/>
    <mergeCell ref="A23:A25"/>
    <mergeCell ref="A26:A31"/>
    <mergeCell ref="A39:A41"/>
    <mergeCell ref="A45:A47"/>
    <mergeCell ref="A57:A59"/>
    <mergeCell ref="A72:A74"/>
    <mergeCell ref="B8:B9"/>
    <mergeCell ref="B48:B50"/>
    <mergeCell ref="B75:B76"/>
    <mergeCell ref="D69:D71"/>
    <mergeCell ref="D66:D68"/>
    <mergeCell ref="D63:D65"/>
    <mergeCell ref="D60:D62"/>
    <mergeCell ref="D57:D59"/>
    <mergeCell ref="D45:D47"/>
    <mergeCell ref="C45:C47"/>
    <mergeCell ref="C42:C43"/>
    <mergeCell ref="C39:C41"/>
    <mergeCell ref="D36:D38"/>
    <mergeCell ref="D32:D35"/>
    <mergeCell ref="D23:D25"/>
    <mergeCell ref="D15:D19"/>
    <mergeCell ref="A125:K125"/>
    <mergeCell ref="A126:K126"/>
    <mergeCell ref="M123:M124"/>
    <mergeCell ref="N123:N124"/>
    <mergeCell ref="O123:O124"/>
    <mergeCell ref="P123:P124"/>
    <mergeCell ref="Q123:Q124"/>
    <mergeCell ref="A127:U127"/>
    <mergeCell ref="R123:R124"/>
    <mergeCell ref="S123:S124"/>
    <mergeCell ref="T123:T124"/>
    <mergeCell ref="U123:U124"/>
    <mergeCell ref="V123:V124"/>
    <mergeCell ref="G140:J140"/>
    <mergeCell ref="F138:K138"/>
    <mergeCell ref="F136:K136"/>
    <mergeCell ref="A134:E134"/>
    <mergeCell ref="A133:K133"/>
    <mergeCell ref="A132:K132"/>
    <mergeCell ref="F134:K134"/>
    <mergeCell ref="A111:K111"/>
    <mergeCell ref="G113:G115"/>
    <mergeCell ref="A112:U112"/>
    <mergeCell ref="F113:F115"/>
    <mergeCell ref="U129:U131"/>
    <mergeCell ref="W123:W124"/>
    <mergeCell ref="X123:X124"/>
    <mergeCell ref="Y128:Y131"/>
    <mergeCell ref="X129:X131"/>
    <mergeCell ref="W129:W131"/>
    <mergeCell ref="V129:V131"/>
    <mergeCell ref="T129:T131"/>
    <mergeCell ref="S129:S131"/>
    <mergeCell ref="R129:R131"/>
    <mergeCell ref="Q129:Q131"/>
    <mergeCell ref="P129:P131"/>
    <mergeCell ref="O129:O131"/>
    <mergeCell ref="N129:N131"/>
    <mergeCell ref="M129:M131"/>
    <mergeCell ref="A110:K110"/>
    <mergeCell ref="N108:N109"/>
    <mergeCell ref="O108:O109"/>
    <mergeCell ref="T108:T109"/>
    <mergeCell ref="S105:S106"/>
    <mergeCell ref="T105:T106"/>
    <mergeCell ref="N105:N106"/>
    <mergeCell ref="T102:T103"/>
    <mergeCell ref="N102:N103"/>
    <mergeCell ref="S92:S93"/>
    <mergeCell ref="O92:O93"/>
    <mergeCell ref="N92:N93"/>
    <mergeCell ref="T99:T100"/>
    <mergeCell ref="A97:U97"/>
    <mergeCell ref="A95:K95"/>
    <mergeCell ref="A96:K96"/>
    <mergeCell ref="N99:N100"/>
    <mergeCell ref="P92:P93"/>
    <mergeCell ref="R92:R93"/>
    <mergeCell ref="V120:V121"/>
    <mergeCell ref="U120:U121"/>
    <mergeCell ref="T120:T121"/>
    <mergeCell ref="S120:S121"/>
    <mergeCell ref="R120:R121"/>
    <mergeCell ref="Q120:Q121"/>
    <mergeCell ref="P120:P121"/>
    <mergeCell ref="O120:O121"/>
    <mergeCell ref="N120:N121"/>
    <mergeCell ref="M120:M121"/>
    <mergeCell ref="W120:W121"/>
    <mergeCell ref="X120:X121"/>
    <mergeCell ref="Y113:Y115"/>
    <mergeCell ref="X114:X115"/>
    <mergeCell ref="W114:W115"/>
    <mergeCell ref="V114:V115"/>
    <mergeCell ref="U114:U115"/>
    <mergeCell ref="T114:T115"/>
    <mergeCell ref="S114:S115"/>
    <mergeCell ref="R114:R115"/>
    <mergeCell ref="Q114:Q115"/>
    <mergeCell ref="P114:P115"/>
    <mergeCell ref="O114:O115"/>
    <mergeCell ref="N114:N115"/>
    <mergeCell ref="M114:M115"/>
    <mergeCell ref="F128:F131"/>
    <mergeCell ref="G128:G131"/>
    <mergeCell ref="H128:H131"/>
    <mergeCell ref="J128:J131"/>
    <mergeCell ref="K128:K131"/>
    <mergeCell ref="L128:L131"/>
    <mergeCell ref="I128:I131"/>
    <mergeCell ref="U117:U118"/>
    <mergeCell ref="T117:T118"/>
    <mergeCell ref="S117:S118"/>
    <mergeCell ref="R117:R118"/>
    <mergeCell ref="Q117:Q118"/>
    <mergeCell ref="P117:P118"/>
    <mergeCell ref="O117:O118"/>
    <mergeCell ref="N117:N118"/>
    <mergeCell ref="M117:M118"/>
    <mergeCell ref="V117:V118"/>
    <mergeCell ref="W117:W118"/>
    <mergeCell ref="X117:X118"/>
    <mergeCell ref="F116:F118"/>
    <mergeCell ref="G116:G118"/>
    <mergeCell ref="H116:H118"/>
    <mergeCell ref="I116:I118"/>
    <mergeCell ref="F122:F124"/>
    <mergeCell ref="G122:G124"/>
    <mergeCell ref="H122:H124"/>
    <mergeCell ref="I122:I124"/>
    <mergeCell ref="J122:J124"/>
    <mergeCell ref="K122:K124"/>
    <mergeCell ref="L122:L124"/>
    <mergeCell ref="F119:F121"/>
    <mergeCell ref="G119:G121"/>
    <mergeCell ref="H119:H121"/>
    <mergeCell ref="I119:I121"/>
    <mergeCell ref="J119:J121"/>
    <mergeCell ref="K119:K121"/>
    <mergeCell ref="L119:L121"/>
    <mergeCell ref="Y12:Y14"/>
    <mergeCell ref="Y39:Y41"/>
    <mergeCell ref="Y36:Y38"/>
    <mergeCell ref="Y85:Y87"/>
    <mergeCell ref="Y122:Y124"/>
    <mergeCell ref="Y45:Y47"/>
    <mergeCell ref="Y75:Y78"/>
    <mergeCell ref="Y116:Y118"/>
    <mergeCell ref="Y72:Y74"/>
    <mergeCell ref="Y101:Y103"/>
    <mergeCell ref="Y20:Y22"/>
    <mergeCell ref="Y91:Y93"/>
    <mergeCell ref="Y66:Y68"/>
    <mergeCell ref="Y69:Y71"/>
    <mergeCell ref="Y98:Y100"/>
    <mergeCell ref="Y119:Y121"/>
    <mergeCell ref="Y107:Y109"/>
    <mergeCell ref="Y79:Y81"/>
    <mergeCell ref="Y42:Y44"/>
    <mergeCell ref="Y48:Y53"/>
    <mergeCell ref="Y63:Y65"/>
    <mergeCell ref="Y32:Y35"/>
    <mergeCell ref="Y23:Y25"/>
    <mergeCell ref="Y8:Y11"/>
    <mergeCell ref="Y57:Y59"/>
    <mergeCell ref="Y82:Y84"/>
    <mergeCell ref="Y88:Y90"/>
    <mergeCell ref="Y26:Y31"/>
    <mergeCell ref="Y60:Y62"/>
    <mergeCell ref="Y104:Y106"/>
    <mergeCell ref="Y15:Y19"/>
    <mergeCell ref="X33:X35"/>
    <mergeCell ref="X108:X109"/>
    <mergeCell ref="X43:X44"/>
    <mergeCell ref="X40:X41"/>
    <mergeCell ref="X27:X31"/>
    <mergeCell ref="X73:X74"/>
    <mergeCell ref="X12:X14"/>
    <mergeCell ref="X67:X68"/>
    <mergeCell ref="X70:X71"/>
    <mergeCell ref="X80:X81"/>
    <mergeCell ref="A6:U6"/>
    <mergeCell ref="M8:O8"/>
    <mergeCell ref="F8:K8"/>
    <mergeCell ref="P8:R8"/>
    <mergeCell ref="S8:U8"/>
    <mergeCell ref="L8:L9"/>
    <mergeCell ref="A11:U11"/>
    <mergeCell ref="Q12:Q14"/>
    <mergeCell ref="O12:O14"/>
    <mergeCell ref="T12:T14"/>
    <mergeCell ref="S12:S14"/>
    <mergeCell ref="R12:R14"/>
    <mergeCell ref="P12:P14"/>
    <mergeCell ref="N12:N14"/>
    <mergeCell ref="M12:M14"/>
    <mergeCell ref="L12:L14"/>
    <mergeCell ref="K12:K14"/>
    <mergeCell ref="J12:J14"/>
    <mergeCell ref="F12:F14"/>
    <mergeCell ref="G12:G14"/>
    <mergeCell ref="I12:I14"/>
    <mergeCell ref="H12:H14"/>
    <mergeCell ref="S33:S35"/>
    <mergeCell ref="R33:R35"/>
    <mergeCell ref="P33:P35"/>
    <mergeCell ref="N33:N35"/>
    <mergeCell ref="M33:M35"/>
    <mergeCell ref="L32:L35"/>
    <mergeCell ref="J32:J35"/>
    <mergeCell ref="K32:K35"/>
    <mergeCell ref="O33:O35"/>
    <mergeCell ref="Q33:Q35"/>
    <mergeCell ref="I32:I35"/>
    <mergeCell ref="A56:U56"/>
    <mergeCell ref="A55:K55"/>
    <mergeCell ref="Q49:Q53"/>
    <mergeCell ref="A54:K54"/>
    <mergeCell ref="K48:K53"/>
    <mergeCell ref="L48:L53"/>
    <mergeCell ref="H48:H53"/>
    <mergeCell ref="G48:G53"/>
    <mergeCell ref="F48:F53"/>
    <mergeCell ref="R49:R53"/>
    <mergeCell ref="P49:P53"/>
    <mergeCell ref="O49:O53"/>
    <mergeCell ref="N49:N53"/>
    <mergeCell ref="M49:M53"/>
    <mergeCell ref="J48:J53"/>
    <mergeCell ref="I48:I53"/>
    <mergeCell ref="D12:D14"/>
    <mergeCell ref="F15:F19"/>
    <mergeCell ref="G15:G19"/>
    <mergeCell ref="H15:H19"/>
    <mergeCell ref="F20:F22"/>
    <mergeCell ref="H20:H22"/>
    <mergeCell ref="F23:F25"/>
    <mergeCell ref="F26:F31"/>
    <mergeCell ref="F32:F35"/>
    <mergeCell ref="F36:F38"/>
    <mergeCell ref="F42:F44"/>
    <mergeCell ref="G36:G38"/>
    <mergeCell ref="G26:G31"/>
    <mergeCell ref="G23:G25"/>
    <mergeCell ref="G20:G22"/>
    <mergeCell ref="G42:G44"/>
    <mergeCell ref="G32:G35"/>
    <mergeCell ref="G45:G47"/>
    <mergeCell ref="F45:F47"/>
    <mergeCell ref="G57:G59"/>
    <mergeCell ref="F57:F59"/>
    <mergeCell ref="F39:F41"/>
    <mergeCell ref="G39:G41"/>
    <mergeCell ref="H39:H41"/>
    <mergeCell ref="J39:J41"/>
    <mergeCell ref="P40:P41"/>
    <mergeCell ref="O40:O41"/>
    <mergeCell ref="R40:R41"/>
    <mergeCell ref="S40:S41"/>
    <mergeCell ref="I39:I41"/>
    <mergeCell ref="J15:J19"/>
    <mergeCell ref="K15:K19"/>
    <mergeCell ref="J20:J22"/>
    <mergeCell ref="K20:K22"/>
    <mergeCell ref="J23:J25"/>
    <mergeCell ref="J26:J31"/>
    <mergeCell ref="K23:K25"/>
    <mergeCell ref="K26:K31"/>
    <mergeCell ref="I26:I31"/>
    <mergeCell ref="I23:I25"/>
    <mergeCell ref="I20:I22"/>
    <mergeCell ref="I15:I19"/>
    <mergeCell ref="K39:K41"/>
    <mergeCell ref="L39:L41"/>
    <mergeCell ref="M40:M41"/>
    <mergeCell ref="K42:K44"/>
    <mergeCell ref="J42:J44"/>
    <mergeCell ref="L42:L44"/>
    <mergeCell ref="N40:N41"/>
    <mergeCell ref="M43:M44"/>
    <mergeCell ref="N43:N44"/>
    <mergeCell ref="K45:K47"/>
    <mergeCell ref="L45:L47"/>
    <mergeCell ref="N46:N47"/>
    <mergeCell ref="M46:M47"/>
    <mergeCell ref="J45:J47"/>
    <mergeCell ref="I45:I47"/>
    <mergeCell ref="I42:I44"/>
    <mergeCell ref="L15:L19"/>
    <mergeCell ref="L20:L22"/>
    <mergeCell ref="M16:M19"/>
    <mergeCell ref="M21:M22"/>
    <mergeCell ref="L23:L25"/>
    <mergeCell ref="L26:L31"/>
    <mergeCell ref="M24:M25"/>
    <mergeCell ref="M27:M31"/>
    <mergeCell ref="M58:M59"/>
    <mergeCell ref="N58:N59"/>
    <mergeCell ref="O58:O59"/>
    <mergeCell ref="P58:P59"/>
    <mergeCell ref="Q58:Q59"/>
    <mergeCell ref="K57:K59"/>
    <mergeCell ref="L57:L59"/>
    <mergeCell ref="R58:R59"/>
    <mergeCell ref="P37:P38"/>
    <mergeCell ref="N37:N38"/>
    <mergeCell ref="M37:M38"/>
    <mergeCell ref="L36:L38"/>
    <mergeCell ref="K36:K38"/>
    <mergeCell ref="J36:J38"/>
    <mergeCell ref="O37:O38"/>
    <mergeCell ref="Q37:Q38"/>
    <mergeCell ref="R37:R38"/>
    <mergeCell ref="I36:I38"/>
    <mergeCell ref="N27:N31"/>
    <mergeCell ref="O27:O31"/>
    <mergeCell ref="N24:N25"/>
    <mergeCell ref="O24:O25"/>
    <mergeCell ref="P27:P31"/>
    <mergeCell ref="Q27:Q31"/>
    <mergeCell ref="Q24:Q25"/>
    <mergeCell ref="P24:P25"/>
    <mergeCell ref="R24:R25"/>
    <mergeCell ref="R27:R31"/>
    <mergeCell ref="S24:S25"/>
    <mergeCell ref="S27:S31"/>
    <mergeCell ref="R16:R19"/>
    <mergeCell ref="Q16:Q19"/>
    <mergeCell ref="P16:P19"/>
    <mergeCell ref="Q21:Q22"/>
    <mergeCell ref="P21:P22"/>
    <mergeCell ref="O16:O19"/>
    <mergeCell ref="N16:N19"/>
    <mergeCell ref="O21:O22"/>
    <mergeCell ref="N21:N22"/>
    <mergeCell ref="R21:R22"/>
    <mergeCell ref="S16:S19"/>
    <mergeCell ref="S21:S22"/>
    <mergeCell ref="H45:H47"/>
    <mergeCell ref="H42:H44"/>
    <mergeCell ref="H36:H38"/>
    <mergeCell ref="H32:H35"/>
    <mergeCell ref="H23:H25"/>
    <mergeCell ref="H26:H31"/>
    <mergeCell ref="I57:I59"/>
    <mergeCell ref="H57:H59"/>
    <mergeCell ref="J57:J59"/>
    <mergeCell ref="R46:R47"/>
    <mergeCell ref="R43:R44"/>
    <mergeCell ref="Q43:Q44"/>
    <mergeCell ref="Q40:Q41"/>
    <mergeCell ref="P43:P44"/>
    <mergeCell ref="O43:O44"/>
    <mergeCell ref="Q46:Q47"/>
    <mergeCell ref="P46:P47"/>
    <mergeCell ref="O46:O47"/>
    <mergeCell ref="S46:S47"/>
    <mergeCell ref="T24:T25"/>
    <mergeCell ref="T27:T31"/>
    <mergeCell ref="T37:T38"/>
    <mergeCell ref="T40:T41"/>
    <mergeCell ref="T43:T44"/>
    <mergeCell ref="T49:T53"/>
    <mergeCell ref="T58:T59"/>
    <mergeCell ref="T64:T65"/>
    <mergeCell ref="T67:T68"/>
    <mergeCell ref="T70:T71"/>
    <mergeCell ref="T75:T76"/>
    <mergeCell ref="T83:T84"/>
    <mergeCell ref="T92:T93"/>
    <mergeCell ref="T80:T81"/>
    <mergeCell ref="T61:T62"/>
    <mergeCell ref="T89:T90"/>
    <mergeCell ref="T73:T74"/>
    <mergeCell ref="T86:T87"/>
    <mergeCell ref="T46:T47"/>
    <mergeCell ref="T21:T22"/>
    <mergeCell ref="T33:T35"/>
    <mergeCell ref="T16:T19"/>
    <mergeCell ref="S43:S44"/>
    <mergeCell ref="S58:S59"/>
    <mergeCell ref="S75:S76"/>
    <mergeCell ref="S89:S90"/>
    <mergeCell ref="S67:S68"/>
    <mergeCell ref="S99:S100"/>
    <mergeCell ref="S102:S103"/>
    <mergeCell ref="S108:S109"/>
    <mergeCell ref="S80:S81"/>
    <mergeCell ref="U24:U25"/>
    <mergeCell ref="U12:U14"/>
    <mergeCell ref="U89:U90"/>
    <mergeCell ref="U92:U93"/>
    <mergeCell ref="U61:U62"/>
    <mergeCell ref="U43:U44"/>
    <mergeCell ref="U33:U35"/>
    <mergeCell ref="U21:U22"/>
    <mergeCell ref="U86:U87"/>
    <mergeCell ref="U75:U76"/>
    <mergeCell ref="U80:U81"/>
    <mergeCell ref="U16:U19"/>
    <mergeCell ref="U83:U84"/>
    <mergeCell ref="U73:U74"/>
    <mergeCell ref="U70:U71"/>
    <mergeCell ref="U64:U65"/>
    <mergeCell ref="U58:U59"/>
    <mergeCell ref="U40:U41"/>
    <mergeCell ref="U27:U31"/>
    <mergeCell ref="U46:U47"/>
    <mergeCell ref="U37:U38"/>
    <mergeCell ref="U102:U103"/>
    <mergeCell ref="U105:U106"/>
    <mergeCell ref="U99:U100"/>
    <mergeCell ref="U67:U68"/>
    <mergeCell ref="U49:U53"/>
    <mergeCell ref="U108:U109"/>
    <mergeCell ref="V102:V103"/>
    <mergeCell ref="V46:V47"/>
    <mergeCell ref="V21:V22"/>
    <mergeCell ref="V75:V76"/>
    <mergeCell ref="V67:V68"/>
    <mergeCell ref="V40:V41"/>
    <mergeCell ref="V24:V25"/>
    <mergeCell ref="V86:V87"/>
    <mergeCell ref="V80:V81"/>
    <mergeCell ref="V108:V109"/>
    <mergeCell ref="V92:V93"/>
    <mergeCell ref="V43:V44"/>
    <mergeCell ref="V83:V84"/>
    <mergeCell ref="V61:V62"/>
    <mergeCell ref="V12:V14"/>
    <mergeCell ref="V27:V31"/>
    <mergeCell ref="V37:V38"/>
    <mergeCell ref="V70:V71"/>
    <mergeCell ref="V33:V35"/>
    <mergeCell ref="V58:V59"/>
    <mergeCell ref="V105:V106"/>
    <mergeCell ref="V16:V19"/>
    <mergeCell ref="V99:V100"/>
    <mergeCell ref="V89:V90"/>
    <mergeCell ref="V64:V65"/>
    <mergeCell ref="V73:V74"/>
    <mergeCell ref="V49:V53"/>
    <mergeCell ref="V8:X8"/>
    <mergeCell ref="X21:X22"/>
    <mergeCell ref="X16:X19"/>
    <mergeCell ref="W27:W31"/>
    <mergeCell ref="W12:W14"/>
    <mergeCell ref="W24:W25"/>
    <mergeCell ref="W21:W22"/>
    <mergeCell ref="W105:W106"/>
    <mergeCell ref="W37:W38"/>
    <mergeCell ref="W46:W47"/>
    <mergeCell ref="W58:W59"/>
    <mergeCell ref="W33:W35"/>
    <mergeCell ref="W40:W41"/>
    <mergeCell ref="W89:W90"/>
    <mergeCell ref="W43:W44"/>
    <mergeCell ref="W80:W81"/>
    <mergeCell ref="W108:W109"/>
    <mergeCell ref="W16:W19"/>
    <mergeCell ref="W86:W87"/>
    <mergeCell ref="W75:W76"/>
    <mergeCell ref="W61:W62"/>
    <mergeCell ref="W67:W68"/>
    <mergeCell ref="W70:W71"/>
    <mergeCell ref="W92:W93"/>
    <mergeCell ref="W102:W103"/>
    <mergeCell ref="W99:W100"/>
    <mergeCell ref="W49:W53"/>
    <mergeCell ref="W64:W65"/>
    <mergeCell ref="W73:W74"/>
    <mergeCell ref="W83:W84"/>
    <mergeCell ref="X105:X106"/>
    <mergeCell ref="X99:X100"/>
    <mergeCell ref="X24:X25"/>
    <mergeCell ref="X37:X38"/>
    <mergeCell ref="X58:X59"/>
    <mergeCell ref="X86:X87"/>
    <mergeCell ref="X46:X47"/>
    <mergeCell ref="X75:X76"/>
    <mergeCell ref="X49:X53"/>
    <mergeCell ref="X92:X93"/>
    <mergeCell ref="X102:X103"/>
    <mergeCell ref="X83:X84"/>
    <mergeCell ref="X89:X90"/>
    <mergeCell ref="X61:X62"/>
    <mergeCell ref="X64:X65"/>
    <mergeCell ref="S37:S38"/>
    <mergeCell ref="S73:S74"/>
    <mergeCell ref="S83:S84"/>
    <mergeCell ref="S86:S87"/>
    <mergeCell ref="S70:S71"/>
    <mergeCell ref="S64:S65"/>
    <mergeCell ref="S61:S62"/>
    <mergeCell ref="S49:S53"/>
    <mergeCell ref="N89:N90"/>
    <mergeCell ref="N86:N87"/>
    <mergeCell ref="N83:N84"/>
    <mergeCell ref="N61:N62"/>
    <mergeCell ref="N75:N76"/>
    <mergeCell ref="N73:N74"/>
    <mergeCell ref="N70:N71"/>
    <mergeCell ref="N67:N68"/>
    <mergeCell ref="N64:N65"/>
    <mergeCell ref="N80:N81"/>
    <mergeCell ref="L63:L65"/>
    <mergeCell ref="M61:M62"/>
    <mergeCell ref="M64:M65"/>
    <mergeCell ref="L66:L68"/>
    <mergeCell ref="L72:L74"/>
    <mergeCell ref="O61:O62"/>
    <mergeCell ref="O64:O65"/>
    <mergeCell ref="M108:M109"/>
    <mergeCell ref="M105:M106"/>
    <mergeCell ref="M102:M103"/>
    <mergeCell ref="M99:M100"/>
    <mergeCell ref="M92:M93"/>
    <mergeCell ref="M89:M90"/>
    <mergeCell ref="M86:M87"/>
    <mergeCell ref="M83:M84"/>
    <mergeCell ref="M67:M68"/>
    <mergeCell ref="M75:M76"/>
    <mergeCell ref="M73:M74"/>
    <mergeCell ref="M70:M71"/>
    <mergeCell ref="M80:M81"/>
    <mergeCell ref="L116:L118"/>
    <mergeCell ref="L113:L115"/>
    <mergeCell ref="L107:L109"/>
    <mergeCell ref="K116:K118"/>
    <mergeCell ref="K113:K115"/>
    <mergeCell ref="K107:K109"/>
    <mergeCell ref="K104:K106"/>
    <mergeCell ref="L98:L100"/>
    <mergeCell ref="K101:K103"/>
    <mergeCell ref="K98:K100"/>
    <mergeCell ref="K88:K90"/>
    <mergeCell ref="K91:K94"/>
    <mergeCell ref="L101:L103"/>
    <mergeCell ref="L88:L90"/>
    <mergeCell ref="L91:L94"/>
    <mergeCell ref="L104:L106"/>
    <mergeCell ref="O105:O106"/>
    <mergeCell ref="O102:O103"/>
    <mergeCell ref="O99:O100"/>
    <mergeCell ref="O89:O90"/>
    <mergeCell ref="O86:O87"/>
    <mergeCell ref="O83:O84"/>
    <mergeCell ref="O73:O74"/>
    <mergeCell ref="O75:O76"/>
    <mergeCell ref="O67:O68"/>
    <mergeCell ref="O70:O71"/>
    <mergeCell ref="O80:O81"/>
    <mergeCell ref="P61:P62"/>
    <mergeCell ref="P64:P65"/>
    <mergeCell ref="P108:P109"/>
    <mergeCell ref="P105:P106"/>
    <mergeCell ref="P67:P68"/>
    <mergeCell ref="P102:P103"/>
    <mergeCell ref="P70:P71"/>
    <mergeCell ref="P73:P74"/>
    <mergeCell ref="P99:P100"/>
    <mergeCell ref="P75:P76"/>
    <mergeCell ref="P83:P84"/>
    <mergeCell ref="P86:P87"/>
    <mergeCell ref="P80:P81"/>
    <mergeCell ref="P89:P90"/>
    <mergeCell ref="Q89:Q90"/>
    <mergeCell ref="Q92:Q93"/>
    <mergeCell ref="Q86:Q87"/>
    <mergeCell ref="Q83:Q84"/>
    <mergeCell ref="Q108:Q109"/>
    <mergeCell ref="Q99:Q100"/>
    <mergeCell ref="Q102:Q103"/>
    <mergeCell ref="Q105:Q106"/>
    <mergeCell ref="Q80:Q81"/>
    <mergeCell ref="L82:L84"/>
    <mergeCell ref="L79:L81"/>
    <mergeCell ref="K82:K84"/>
    <mergeCell ref="K79:K81"/>
    <mergeCell ref="K75:K78"/>
    <mergeCell ref="K72:K74"/>
    <mergeCell ref="K69:K71"/>
    <mergeCell ref="K66:K68"/>
    <mergeCell ref="K63:K65"/>
    <mergeCell ref="K60:K62"/>
    <mergeCell ref="L60:L62"/>
    <mergeCell ref="L69:L71"/>
    <mergeCell ref="L75:L78"/>
    <mergeCell ref="L85:L87"/>
    <mergeCell ref="R73:R74"/>
    <mergeCell ref="Q75:Q76"/>
    <mergeCell ref="Q73:Q74"/>
    <mergeCell ref="R70:R71"/>
    <mergeCell ref="Q70:Q71"/>
    <mergeCell ref="R67:R68"/>
    <mergeCell ref="R64:R65"/>
    <mergeCell ref="Q67:Q68"/>
    <mergeCell ref="Q64:Q65"/>
    <mergeCell ref="Q61:Q62"/>
    <mergeCell ref="R75:R76"/>
    <mergeCell ref="R61:R62"/>
    <mergeCell ref="R108:R109"/>
    <mergeCell ref="R105:R106"/>
    <mergeCell ref="R102:R103"/>
    <mergeCell ref="R99:R100"/>
    <mergeCell ref="R89:R90"/>
    <mergeCell ref="R86:R87"/>
    <mergeCell ref="R83:R84"/>
    <mergeCell ref="R80:R81"/>
    <mergeCell ref="J116:J118"/>
    <mergeCell ref="J113:J115"/>
    <mergeCell ref="J107:J109"/>
    <mergeCell ref="J104:J106"/>
    <mergeCell ref="J101:J103"/>
    <mergeCell ref="J88:J90"/>
    <mergeCell ref="J98:J100"/>
    <mergeCell ref="J91:J94"/>
    <mergeCell ref="I60:I62"/>
    <mergeCell ref="I63:I65"/>
    <mergeCell ref="I66:I68"/>
    <mergeCell ref="I69:I71"/>
    <mergeCell ref="J85:J87"/>
    <mergeCell ref="J79:J81"/>
    <mergeCell ref="J82:J84"/>
    <mergeCell ref="I72:I74"/>
    <mergeCell ref="I75:I78"/>
    <mergeCell ref="I79:I81"/>
    <mergeCell ref="J60:J62"/>
    <mergeCell ref="J63:J65"/>
    <mergeCell ref="J66:J68"/>
    <mergeCell ref="J69:J71"/>
    <mergeCell ref="J72:J74"/>
    <mergeCell ref="J75:J78"/>
    <mergeCell ref="G107:G109"/>
    <mergeCell ref="G104:G106"/>
    <mergeCell ref="G101:G103"/>
    <mergeCell ref="G98:G100"/>
    <mergeCell ref="G91:G94"/>
    <mergeCell ref="G88:G90"/>
    <mergeCell ref="G85:G87"/>
    <mergeCell ref="G82:G84"/>
    <mergeCell ref="G79:G81"/>
    <mergeCell ref="G75:G78"/>
    <mergeCell ref="G72:G74"/>
    <mergeCell ref="G69:G71"/>
    <mergeCell ref="G60:G62"/>
    <mergeCell ref="H72:H74"/>
    <mergeCell ref="H75:H78"/>
    <mergeCell ref="H79:H81"/>
    <mergeCell ref="H82:H84"/>
    <mergeCell ref="H85:H87"/>
    <mergeCell ref="H113:H115"/>
    <mergeCell ref="H66:H68"/>
    <mergeCell ref="H63:H65"/>
    <mergeCell ref="H69:H71"/>
    <mergeCell ref="H60:H62"/>
    <mergeCell ref="H107:H109"/>
    <mergeCell ref="H104:H106"/>
    <mergeCell ref="H101:H103"/>
    <mergeCell ref="H98:H100"/>
    <mergeCell ref="H91:H94"/>
    <mergeCell ref="H88:H90"/>
    <mergeCell ref="F63:F65"/>
    <mergeCell ref="F66:F68"/>
    <mergeCell ref="G66:G68"/>
    <mergeCell ref="G63:G65"/>
    <mergeCell ref="F72:F74"/>
    <mergeCell ref="F75:F76"/>
    <mergeCell ref="F79:F81"/>
    <mergeCell ref="F82:F84"/>
    <mergeCell ref="F60:F62"/>
    <mergeCell ref="F69:F71"/>
    <mergeCell ref="F107:F109"/>
    <mergeCell ref="F104:F106"/>
    <mergeCell ref="F101:F103"/>
    <mergeCell ref="F98:F100"/>
    <mergeCell ref="F91:F94"/>
    <mergeCell ref="F88:F90"/>
    <mergeCell ref="I82:I84"/>
    <mergeCell ref="I85:I87"/>
    <mergeCell ref="I88:I90"/>
    <mergeCell ref="I91:I94"/>
    <mergeCell ref="I98:I100"/>
    <mergeCell ref="I101:I103"/>
    <mergeCell ref="I104:I106"/>
    <mergeCell ref="I107:I109"/>
    <mergeCell ref="I113:I115"/>
  </mergeCells>
  <pageMargins bottom="0.433070868253708" footer="0.31496062874794" header="0.31496062874794" left="0.393700778484344" right="0.236220464110374" top="0.748031497001648"/>
  <pageSetup fitToHeight="10" fitToWidth="1" orientation="landscape" paperHeight="420mm" paperSize="8" paperWidth="297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MyOffice-CoreFramework-Windows/31-1191.804.9045.819.1@01270b6a23d25f32067dc36f8846da406ea65219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2024-04-01T08:27:46Z</dcterms:modified>
</cp:coreProperties>
</file>