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6935"/>
  </bookViews>
  <sheets>
    <sheet name="4.1 доходы" sheetId="1" r:id="rId1"/>
  </sheets>
  <definedNames>
    <definedName name="_xlnm.Print_Area" localSheetId="0">'4.1 доходы'!$A$1:$D$99</definedName>
  </definedNames>
  <calcPr calcId="145621" calcOnSave="0"/>
</workbook>
</file>

<file path=xl/calcChain.xml><?xml version="1.0" encoding="utf-8"?>
<calcChain xmlns="http://schemas.openxmlformats.org/spreadsheetml/2006/main">
  <c r="D17" i="1" l="1"/>
  <c r="C17" i="1"/>
  <c r="C16" i="1" s="1"/>
  <c r="C95" i="1"/>
  <c r="D92" i="1"/>
  <c r="C92" i="1"/>
  <c r="D90" i="1"/>
  <c r="C90" i="1"/>
  <c r="C89" i="1" s="1"/>
  <c r="D88" i="1"/>
  <c r="C88" i="1"/>
  <c r="C87" i="1"/>
  <c r="D86" i="1"/>
  <c r="C86" i="1"/>
  <c r="D80" i="1"/>
  <c r="C80" i="1"/>
  <c r="D66" i="1"/>
  <c r="C66" i="1"/>
  <c r="D64" i="1"/>
  <c r="D63" i="1" s="1"/>
  <c r="C64" i="1"/>
  <c r="C63" i="1" s="1"/>
  <c r="D61" i="1"/>
  <c r="D60" i="1" s="1"/>
  <c r="D59" i="1" s="1"/>
  <c r="C61" i="1"/>
  <c r="C60" i="1" s="1"/>
  <c r="C59" i="1" s="1"/>
  <c r="D54" i="1"/>
  <c r="D53" i="1" s="1"/>
  <c r="C54" i="1"/>
  <c r="C53" i="1" s="1"/>
  <c r="D51" i="1"/>
  <c r="C51" i="1"/>
  <c r="D49" i="1"/>
  <c r="C49" i="1"/>
  <c r="D45" i="1"/>
  <c r="C45" i="1"/>
  <c r="D40" i="1"/>
  <c r="C40" i="1"/>
  <c r="D37" i="1"/>
  <c r="C37" i="1"/>
  <c r="D35" i="1"/>
  <c r="C35" i="1"/>
  <c r="C34" i="1" s="1"/>
  <c r="D32" i="1"/>
  <c r="C32" i="1"/>
  <c r="D29" i="1"/>
  <c r="C29" i="1"/>
  <c r="D26" i="1"/>
  <c r="C26" i="1"/>
  <c r="D21" i="1"/>
  <c r="C21" i="1"/>
  <c r="D16" i="1"/>
  <c r="D34" i="1" l="1"/>
  <c r="D89" i="1"/>
  <c r="C25" i="1"/>
  <c r="C15" i="1" s="1"/>
  <c r="C83" i="1"/>
  <c r="C79" i="1" s="1"/>
  <c r="C78" i="1" s="1"/>
  <c r="D25" i="1"/>
  <c r="D15" i="1" s="1"/>
  <c r="D44" i="1"/>
  <c r="D43" i="1" s="1"/>
  <c r="C44" i="1"/>
  <c r="C43" i="1" s="1"/>
  <c r="D83" i="1"/>
  <c r="D79" i="1" l="1"/>
  <c r="D78" i="1" s="1"/>
  <c r="C14" i="1"/>
  <c r="C97" i="1" s="1"/>
  <c r="D14" i="1"/>
  <c r="D97" i="1" s="1"/>
</calcChain>
</file>

<file path=xl/sharedStrings.xml><?xml version="1.0" encoding="utf-8"?>
<sst xmlns="http://schemas.openxmlformats.org/spreadsheetml/2006/main" count="178" uniqueCount="177">
  <si>
    <t>от _____________ № ______</t>
  </si>
  <si>
    <t>Объем поступлений доходов  бюджета ЗАТО г. Североморск на плановый период 2020 и 2021 годов</t>
  </si>
  <si>
    <t>рублей</t>
  </si>
  <si>
    <t>Наименование</t>
  </si>
  <si>
    <t>Код бюджетной классификации Российской Федерации</t>
  </si>
  <si>
    <t>НАЛОГОВЫЕ И НЕНАЛОГОВЫЕ ДОХОДЫ</t>
  </si>
  <si>
    <t>000 1 00 00000 00 0000 000</t>
  </si>
  <si>
    <t>НАЛОГОВЫЕ  ДОХОДЫ</t>
  </si>
  <si>
    <t>НАЛОГИ НА ПРИБЫЛЬ, ДОХОДЫ</t>
  </si>
  <si>
    <t>000 1 01 00000 00 0000 000</t>
  </si>
  <si>
    <t xml:space="preserve">Налог на доходы физических лиц </t>
  </si>
  <si>
    <t>000 1 01 02000 01 0000 110</t>
  </si>
  <si>
    <t>Налог на доходы физических лиц с доходов, источником которых  является налоговый агент, за  исключением доходов, в     отношении которых исчисление и  уплата налога осуществляются в соответствии со статьями 227,  227.1 и 228 Налогового   кодекса Российской Федерации</t>
  </si>
  <si>
    <t xml:space="preserve">000 1 01 02010 01 0000 110 
</t>
  </si>
  <si>
    <t>Налог на доходы физических  лиц с доходов, полученных от   осуществления деятельности  физическими лицами,     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 практикой в соответствии со  статьей 227 Налогового  кодекса Российской Федерации</t>
  </si>
  <si>
    <t xml:space="preserve">000 1 01 02020 01 0000 110 </t>
  </si>
  <si>
    <t>Налог  на  доходы  физических  лиц  с   доходов, полученных физическими лицами в соответствии  со  статьей  228   Налогового   кодекса   Российской Федерации</t>
  </si>
  <si>
    <t xml:space="preserve">000 1 01 02030 01 0000 110 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</si>
  <si>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</si>
  <si>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</si>
  <si>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</si>
  <si>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</si>
  <si>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</si>
  <si>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</si>
  <si>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</si>
  <si>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</si>
  <si>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НАЛОГИ НА СОВОКУПНЫЙ ДОХОД</t>
  </si>
  <si>
    <t>000 1 05 00000 00 0000 000</t>
  </si>
  <si>
    <t xml:space="preserve">Налог, взимаемый в связи с применением упрощенной системы налогообложения  </t>
  </si>
  <si>
    <t xml:space="preserve">000 1 05 01000 00 0000 110   </t>
  </si>
  <si>
    <t>Налог, взимаемый с налогоплательщиков, выбравших в качестве объекта налогообложения доходы</t>
  </si>
  <si>
    <t xml:space="preserve">000 1 05 01011 01 0000 110  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</si>
  <si>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</si>
  <si>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000 1 05 01021 01 0000 110   </t>
  </si>
  <si>
    <t>Единый налог на вмененный доход для отдельных видов деятельности</t>
  </si>
  <si>
    <t xml:space="preserve">000 1 05 02000 02 0000 110   </t>
  </si>
  <si>
    <t xml:space="preserve">000 1 05 02010 02 0000 110   </t>
  </si>
  <si>
    <t>Единый налог на вмененный доход для отдельных видов деятельности (за налоговые периоды до 1 января 2011 года)</t>
  </si>
  <si>
    <t xml:space="preserve">000 1 05 02020 02 0000 110   </t>
  </si>
  <si>
    <t xml:space="preserve">Налог, взимаемый в связи с применением патентной системы налогообложения  </t>
  </si>
  <si>
    <t xml:space="preserve">000 1 05 04000 02 0000 110   </t>
  </si>
  <si>
    <t xml:space="preserve">Налог, взимаемый в связи с применением патентной системы налогообложения, зачисляемый в бюджеты городских округов  </t>
  </si>
  <si>
    <t xml:space="preserve">000 1 05 04010 02 0000 110  </t>
  </si>
  <si>
    <t>НАЛОГИ НА ИМУЩЕСТВО</t>
  </si>
  <si>
    <t>000 1 06 00000 00 0000 000</t>
  </si>
  <si>
    <t xml:space="preserve">Налог на имущество физических лиц </t>
  </si>
  <si>
    <t xml:space="preserve">000 1 06 01000 00 0000 110 </t>
  </si>
  <si>
    <t>Налог  на  имущество   физических   лиц, взимаемый  по  ставкам,  применяемым   к объектам налогообложения,  расположенным в границах городских округов</t>
  </si>
  <si>
    <t xml:space="preserve">000 1 06 01020 04 0000 110 </t>
  </si>
  <si>
    <t>Земельный налог</t>
  </si>
  <si>
    <t xml:space="preserve">000 1 06 06000 00 0000 110 </t>
  </si>
  <si>
    <t>Земельный налог с организаций, обладающих земельным участком, расположенным в границах городских округов</t>
  </si>
  <si>
    <t xml:space="preserve"> 000 1 06 06032 04 0000 110 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</si>
  <si>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</si>
  <si>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 000 1 06 06042 04 0000 110 </t>
  </si>
  <si>
    <t>ГОСУДАРСТВЕННАЯ ПОШЛИНА</t>
  </si>
  <si>
    <t>000 1 08 00000 00 0000 000</t>
  </si>
  <si>
    <t>Государственная   пошлина   по  делам, рассматриваемым  в   судах общей  юрисдикции,   мировыми судьями (за исключением Верховного  Суда  Российской  Федерации)</t>
  </si>
  <si>
    <t xml:space="preserve">000 1 08 03010 01 0000 110 </t>
  </si>
  <si>
    <t>Государственная пошлина за выдачу разрешения на установку рекламной конструкции</t>
  </si>
  <si>
    <t>000 1 08 07150 01 0000 110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</si>
  <si>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</si>
  <si>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</si>
  <si>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</si>
  <si>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</si>
  <si>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</si>
  <si>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Доходы, получаемые в виде арендной платы   за  земельные  участки,  государственная собственность на которые не разграничена  и   которые   расположены   в   границах  городских округов, а также  средства  от продажи права  на  заключение  договоров   аренды указанных земельных участков
</t>
  </si>
  <si>
    <t xml:space="preserve">000 1 11 05012 04 0000 120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</si>
  <si>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округов(за исключением земельных участков муниципальных бюджетных и автономных учреждений)</t>
  </si>
  <si>
    <t>000 1 11 05024 04 0000 120</t>
  </si>
  <si>
    <t xml:space="preserve">Доходы  от  сдачи  в  аренду  имущества,   находящегося  в  оперативном  управлении  органов управления городских  округов  и созданных ими учреждений (за исключением
 имущества  муниципальных   бюджетных   и  автономных  учреждений)
</t>
  </si>
  <si>
    <t xml:space="preserve">000 1 11 05034 04 0000 120 </t>
  </si>
  <si>
    <t>Платежи от государственных и муниципальных унитарных предприятий</t>
  </si>
  <si>
    <t xml:space="preserve">000 1 11 07000 00 0000 120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</si>
  <si>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созданными городскими округами</t>
  </si>
  <si>
    <t>000 1 11 07014 04 0000 120</t>
  </si>
  <si>
    <t xml:space="preserve">Прочие доходы от использования имущества и прав, находящихся в государственной  и муниципальной  собственности  (за  исключением  имущества  бюджетных и  автономных учреждений, а также имущества государственных  и муниципальных унитарных  предприятий,  в том  числе  казенных)
</t>
  </si>
  <si>
    <t xml:space="preserve">000 1 11 09000 00 0000 120 </t>
  </si>
  <si>
    <t>Прочие  поступления   от   использования  имущества, находящегося в  собственности городских   округов   (за    исключением имущества  муниципальных   бюджетных   и автономных учреждений, а также имущества муниципальных унитарных  предприятий,  в  том числе казенных)</t>
  </si>
  <si>
    <t xml:space="preserve"> 000 1 11 09044 04 0000 120 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</si>
  <si>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</si>
  <si>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</si>
  <si>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</si>
  <si>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</si>
  <si>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</si>
  <si>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</si>
  <si>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</si>
  <si>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</si>
  <si>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</si>
  <si>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</si>
  <si>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размещение твердых коммунальных отходов</t>
  </si>
  <si>
    <t>000 1 12 01042 01 0000 120</t>
  </si>
  <si>
    <t>ДОХОДЫ ОТ ОКАЗАНИЯ ПЛАТНЫХ УСЛУГ (РАБОТ) И КОМПЕНСАЦИИ ЗАТРАТ ГОСУДАРСТВА</t>
  </si>
  <si>
    <t>000 1 13 00000 00 0000 000</t>
  </si>
  <si>
    <t xml:space="preserve"> 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</si>
  <si>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</si>
  <si>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</si>
  <si>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</si>
  <si>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бюджета городских округов</t>
  </si>
  <si>
    <t>000 1 13 02994 04 0000 130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</si>
  <si>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</si>
  <si>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</si>
  <si>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</si>
  <si>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</si>
  <si>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иного имущества, находящегося в собственности 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</si>
  <si>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000 1 14 02043 04 0000 410 </t>
  </si>
  <si>
    <t>ШТРАФЫ, САНКЦИИ, ВОЗМЕЩЕНИЕ УЩЕРБА</t>
  </si>
  <si>
    <t>000 1 16 00000 00 0000 000</t>
  </si>
  <si>
    <t>Денежные взыскания (штрафы) за нарушение   законодательства  о  налогах  и  сборах, предусмотренные   статьями   116,   118, 119.1,  пунктами  1  и  2  статьи   120,  статьями 125, 126, 128, 129, 129.1, 132, 133, 134, 135, 135.1 Налогового  кодекса  Российской Федерации,  а  также  штрафы, взыскание  которых   осуществляется   на основании ранее действовавшей статьи 117 Налогового кодекса Российской Федерации</t>
  </si>
  <si>
    <t xml:space="preserve"> 000 1 16 03010 01 0000 140 </t>
  </si>
  <si>
    <t>Денежные    взыскания    (штрафы)     за   административные    правонарушения     в  области      налогов      и      сборов, предусмотренные   Кодексом    Российской  Федерации      об       административных правонарушениях</t>
  </si>
  <si>
    <t xml:space="preserve">000 1 16 03030 01 0000 140 </t>
  </si>
  <si>
    <t>Денежные взыскания (штрафы) за нарушение законодательства о  применении контрольно-кассовой     техники      при  осуществлении наличных денежных расчетов и  (или)   расчетов   с   использованием платежных карт</t>
  </si>
  <si>
    <t xml:space="preserve">000 1 16 06000 01 0000 140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</si>
  <si>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</si>
  <si>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</si>
  <si>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</si>
  <si>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000 1 16 08020 01 0000 140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</si>
  <si>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</si>
  <si>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</si>
  <si>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 xml:space="preserve">Денежные взыскания (штрафы) за нарушение  законодательства в  области  обеспечения санитарно-эпидемиологического  благополучия человека и законодательства   в сфере защиты прав потребителей
</t>
  </si>
  <si>
    <t xml:space="preserve">000 1 16 28000 01 0000 140 </t>
  </si>
  <si>
    <t>Прочие денежные  взыскания (штрафы)  за 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</si>
  <si>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</si>
  <si>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</si>
  <si>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000 1 16 33040 04 0000 140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</si>
  <si>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</si>
  <si>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</si>
  <si>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 (штрафов)  и  иных  сумм  в   возмещение  ущерба, зачисляемые в бюджеты  городских  округов</t>
  </si>
  <si>
    <t xml:space="preserve">000 1 16 90040 04 0000 140 </t>
  </si>
  <si>
    <t>БЕЗВОЗМЕЗДНЫЕ ПОСТУПЛЕНИЯ</t>
  </si>
  <si>
    <t xml:space="preserve">000 2 00 00000 00 0000 000 </t>
  </si>
  <si>
    <t>БЕЗВОЗМЕЗДНЫЕ ПОСТУПЛЕНИЯ ОТ ДРУГИХ БЮДЖЕТОВ БЮДЖЕТНОЙ СИСТЕМЫ РОССИЙСКОЙ ФЕДЕРАЦИИ</t>
  </si>
  <si>
    <t xml:space="preserve">000 2 02 00000 00 0000 000 </t>
  </si>
  <si>
    <t>Дотации бюджетам бюджетной системы Российской Федерации</t>
  </si>
  <si>
    <t xml:space="preserve">000 2 02 10000 00 0000 150 </t>
  </si>
  <si>
    <t>Дотации бюджетам городских округов на выравнивание бюджетной обеспеченности</t>
  </si>
  <si>
    <t xml:space="preserve">000 2 02 15001 04 0000 150 </t>
  </si>
  <si>
    <t>Дотации бюджетам городских округов, связанные с особым режимом безопасного функционирования   закрытых административно-территориальных образований</t>
  </si>
  <si>
    <t xml:space="preserve">000 2 02 15010 04 0000 150 </t>
  </si>
  <si>
    <t>Субсидии бюджетам бюджетной системы  Российской Федерации  (межбюджетные субсидии)</t>
  </si>
  <si>
    <t xml:space="preserve">000 2 02 20000 00 0000 150 </t>
  </si>
  <si>
    <t>Субсидии бюджетам городских округов на реализацию мероприятий по содействию созданию в субъектах Российской Федерации новых мест в общеобразовательных организациях</t>
  </si>
  <si>
    <t>000 2 02 25520 04 0000 150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</si>
  <si>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</si>
  <si>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000 2 02 25555 04 0000 150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</si>
  <si>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</si>
  <si>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000 2 02 27112 04 0000 150</t>
  </si>
  <si>
    <t>Прочие субсидии бюджетам городских округов</t>
  </si>
  <si>
    <t xml:space="preserve">000 2 02 29999 04 0000 150 </t>
  </si>
  <si>
    <t xml:space="preserve">Субвенции бюджетам бюджетной системы Российской Федерации </t>
  </si>
  <si>
    <t xml:space="preserve">000 2 02 30000 00 0000 150 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</si>
  <si>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</si>
  <si>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</si>
  <si>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содержание ребенка в семье опекуна и приемной семье, а также вознаграждение, причитающееся  приемному родителю</t>
  </si>
  <si>
    <t>000 2 02 30027 04 0000 150</t>
  </si>
  <si>
    <t>Субвенции бюджетам городских округов  на компенсацию   части   родительской    платы, взымаемой с родителей (законных представителей)    за содержание   присмотр и уход за детьми, посещающими образовательные организации,   реализующие     образовательные программы дошкольного образования</t>
  </si>
  <si>
    <t>000 2 02 30029 04 0000 150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</si>
  <si>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</si>
  <si>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</si>
  <si>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</si>
  <si>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000 2 02 35120 04 0000 150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</si>
  <si>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</si>
  <si>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</si>
  <si>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Единая субвенция бюджетам городских округов</t>
  </si>
  <si>
    <t>000 2 02 39998 04 0000 150</t>
  </si>
  <si>
    <t>ДОХОДЫ ВСЕГО</t>
  </si>
  <si>
    <t xml:space="preserve"> Приложение № 3</t>
  </si>
  <si>
    <t>к решению Совета депутатов ЗАТО г. Североморск</t>
  </si>
  <si>
    <t>"Приложение № 4.1</t>
  </si>
  <si>
    <t>к Решению Совета депутатов ЗАТО г. Североморск</t>
  </si>
  <si>
    <t>от 25.12.2018 № 453</t>
  </si>
  <si>
    <r>
      <t xml:space="preserve">Сумма                           </t>
    </r>
    <r>
      <rPr>
        <b/>
        <sz val="10"/>
        <rFont val="Times New Roman"/>
        <family val="1"/>
        <charset val="204"/>
      </rPr>
      <t xml:space="preserve"> 2020 год</t>
    </r>
  </si>
  <si>
    <r>
      <t xml:space="preserve">Сумма                           </t>
    </r>
    <r>
      <rPr>
        <b/>
        <sz val="10"/>
        <rFont val="Times New Roman"/>
        <family val="1"/>
        <charset val="204"/>
      </rPr>
      <t xml:space="preserve"> 2021 год</t>
    </r>
  </si>
  <si>
    <t>000 2 02 25232 04 0000 150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</si>
  <si>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</si>
  <si>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_____________________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</si>
</sst>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8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4" fontId="5" fillId="5" borderId="8">
      <alignment horizontal="right" vertical="top" shrinkToFit="1"/>
    </xf>
    <xf numFmtId="4" fontId="5" fillId="6" borderId="8">
      <alignment horizontal="right" vertical="top" shrinkToFit="1"/>
    </xf>
    <xf numFmtId="49" fontId="6" fillId="0" borderId="9">
      <alignment horizontal="center" vertical="top" shrinkToFit="1"/>
    </xf>
    <xf numFmtId="0" fontId="7" fillId="0" borderId="9">
      <alignment vertical="top" wrapText="1"/>
    </xf>
    <xf numFmtId="49" fontId="6" fillId="0" borderId="9">
      <alignment horizontal="center" vertical="top" shrinkToFit="1"/>
    </xf>
    <xf numFmtId="4" fontId="5" fillId="5" borderId="9">
      <alignment horizontal="right" vertical="top" shrinkToFit="1"/>
    </xf>
    <xf numFmtId="4" fontId="5" fillId="2" borderId="9">
      <alignment horizontal="right" vertical="top" shrinkToFit="1"/>
    </xf>
    <xf numFmtId="4" fontId="7" fillId="5" borderId="8">
      <alignment horizontal="right" vertical="top" shrinkToFit="1"/>
    </xf>
    <xf numFmtId="0" fontId="8" fillId="0" borderId="9">
      <alignment horizontal="left" vertical="top" wrapText="1"/>
    </xf>
    <xf numFmtId="0" fontId="7" fillId="0" borderId="9">
      <alignment vertical="top" wrapText="1"/>
    </xf>
    <xf numFmtId="4" fontId="5" fillId="6" borderId="9">
      <alignment horizontal="right" vertical="top" shrinkToFit="1"/>
    </xf>
    <xf numFmtId="49" fontId="9" fillId="0" borderId="10">
      <alignment horizontal="center"/>
    </xf>
    <xf numFmtId="0" fontId="3" fillId="4" borderId="0"/>
    <xf numFmtId="0" fontId="10" fillId="0" borderId="0">
      <alignment vertical="top" wrapText="1"/>
    </xf>
  </cellStyleXfs>
  <cellXfs count="64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43" fontId="2" fillId="0" borderId="0" xfId="0" applyNumberFormat="1" applyFont="1" applyBorder="1" applyAlignment="1">
      <alignment horizontal="right" vertical="center"/>
    </xf>
    <xf numFmtId="43" fontId="2" fillId="0" borderId="0" xfId="1" applyNumberFormat="1" applyFont="1" applyAlignment="1">
      <alignment vertical="center"/>
    </xf>
    <xf numFmtId="0" fontId="2" fillId="0" borderId="0" xfId="2" applyFont="1" applyAlignment="1">
      <alignment vertical="center"/>
    </xf>
    <xf numFmtId="43" fontId="2" fillId="0" borderId="0" xfId="2" applyNumberFormat="1" applyFont="1" applyAlignment="1">
      <alignment vertical="center"/>
    </xf>
    <xf numFmtId="49" fontId="2" fillId="0" borderId="0" xfId="2" applyNumberFormat="1" applyFont="1" applyFill="1" applyAlignment="1">
      <alignment vertical="center" wrapText="1"/>
    </xf>
    <xf numFmtId="43" fontId="2" fillId="0" borderId="0" xfId="0" applyNumberFormat="1" applyFont="1" applyAlignment="1">
      <alignment vertical="center"/>
    </xf>
    <xf numFmtId="43" fontId="2" fillId="0" borderId="0" xfId="2" applyNumberFormat="1" applyFont="1" applyAlignment="1">
      <alignment horizontal="right" vertical="center"/>
    </xf>
    <xf numFmtId="49" fontId="4" fillId="0" borderId="2" xfId="0" applyNumberFormat="1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 applyProtection="1">
      <alignment vertical="center" wrapText="1"/>
      <protection locked="0"/>
    </xf>
    <xf numFmtId="43" fontId="4" fillId="0" borderId="2" xfId="0" applyNumberFormat="1" applyFont="1" applyFill="1" applyBorder="1" applyAlignment="1">
      <alignment horizontal="center" vertical="center" shrinkToFit="1"/>
    </xf>
    <xf numFmtId="43" fontId="4" fillId="0" borderId="2" xfId="1" applyNumberFormat="1" applyFont="1" applyFill="1" applyBorder="1" applyAlignment="1">
      <alignment horizontal="center" vertical="center" shrinkToFit="1"/>
    </xf>
    <xf numFmtId="0" fontId="2" fillId="0" borderId="3" xfId="0" applyFont="1" applyFill="1" applyBorder="1" applyAlignment="1" applyProtection="1">
      <alignment vertical="center" wrapText="1"/>
      <protection locked="0"/>
    </xf>
    <xf numFmtId="43" fontId="2" fillId="0" borderId="2" xfId="0" applyNumberFormat="1" applyFont="1" applyFill="1" applyBorder="1" applyAlignment="1">
      <alignment horizontal="center" vertical="center" shrinkToFit="1"/>
    </xf>
    <xf numFmtId="43" fontId="2" fillId="0" borderId="2" xfId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 applyProtection="1">
      <alignment vertical="center" wrapText="1" readingOrder="1"/>
      <protection locked="0"/>
    </xf>
    <xf numFmtId="0" fontId="2" fillId="0" borderId="2" xfId="0" applyFont="1" applyFill="1" applyBorder="1" applyAlignment="1" applyProtection="1">
      <alignment horizontal="left" vertical="center" wrapText="1"/>
      <protection locked="0"/>
    </xf>
    <xf numFmtId="2" fontId="2" fillId="0" borderId="2" xfId="0" applyNumberFormat="1" applyFont="1" applyFill="1" applyBorder="1" applyAlignment="1">
      <alignment horizontal="justify" vertical="center" wrapText="1"/>
    </xf>
    <xf numFmtId="2" fontId="2" fillId="0" borderId="2" xfId="0" applyNumberFormat="1" applyFont="1" applyFill="1" applyBorder="1" applyAlignment="1">
      <alignment horizontal="justify" vertical="top" wrapText="1"/>
    </xf>
    <xf numFmtId="2" fontId="2" fillId="0" borderId="2" xfId="0" applyNumberFormat="1" applyFont="1" applyFill="1" applyBorder="1" applyAlignment="1">
      <alignment horizontal="justify" wrapText="1"/>
    </xf>
    <xf numFmtId="43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/>
    <xf numFmtId="0" fontId="2" fillId="0" borderId="1" xfId="0" applyFont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>
      <alignment vertical="center" wrapText="1"/>
    </xf>
    <xf numFmtId="49" fontId="4" fillId="3" borderId="2" xfId="0" applyNumberFormat="1" applyFont="1" applyFill="1" applyBorder="1" applyAlignment="1">
      <alignment horizontal="left" vertical="center" wrapText="1"/>
    </xf>
    <xf numFmtId="0" fontId="2" fillId="3" borderId="2" xfId="0" applyNumberFormat="1" applyFont="1" applyFill="1" applyBorder="1" applyAlignment="1">
      <alignment horizontal="left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 applyProtection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 applyProtection="1">
      <alignment vertical="center" wrapText="1" readingOrder="1"/>
      <protection locked="0"/>
    </xf>
    <xf numFmtId="0" fontId="2" fillId="0" borderId="4" xfId="0" applyFont="1" applyFill="1" applyBorder="1" applyAlignment="1" applyProtection="1">
      <alignment vertical="center" wrapText="1"/>
      <protection locked="0"/>
    </xf>
    <xf numFmtId="0" fontId="2" fillId="0" borderId="2" xfId="0" applyFont="1" applyFill="1" applyBorder="1" applyAlignment="1" applyProtection="1">
      <alignment vertical="center" wrapText="1"/>
      <protection locked="0"/>
    </xf>
    <xf numFmtId="43" fontId="2" fillId="0" borderId="2" xfId="0" applyNumberFormat="1" applyFont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>
      <alignment horizontal="center" vertical="center" wrapText="1"/>
    </xf>
    <xf numFmtId="43" fontId="4" fillId="3" borderId="2" xfId="0" applyNumberFormat="1" applyFont="1" applyFill="1" applyBorder="1" applyAlignment="1">
      <alignment horizontal="center" vertical="center" shrinkToFit="1"/>
    </xf>
    <xf numFmtId="49" fontId="2" fillId="3" borderId="2" xfId="0" applyNumberFormat="1" applyFont="1" applyFill="1" applyBorder="1" applyAlignment="1">
      <alignment horizontal="center" vertical="center" wrapText="1"/>
    </xf>
    <xf numFmtId="43" fontId="2" fillId="3" borderId="2" xfId="0" applyNumberFormat="1" applyFont="1" applyFill="1" applyBorder="1" applyAlignment="1">
      <alignment horizontal="center" vertical="center" shrinkToFi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/>
    </xf>
    <xf numFmtId="49" fontId="2" fillId="0" borderId="2" xfId="3" applyNumberFormat="1" applyFont="1" applyFill="1" applyBorder="1" applyAlignment="1" applyProtection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 shrinkToFit="1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Border="1" applyAlignment="1">
      <alignment horizontal="right" wrapText="1"/>
    </xf>
    <xf numFmtId="0" fontId="4" fillId="0" borderId="0" xfId="2" applyFont="1" applyAlignment="1">
      <alignment horizontal="center"/>
    </xf>
    <xf numFmtId="0" fontId="4" fillId="0" borderId="6" xfId="0" applyFont="1" applyFill="1" applyBorder="1" applyAlignment="1" applyProtection="1">
      <alignment horizontal="left" vertical="center" wrapText="1" readingOrder="1"/>
      <protection locked="0"/>
    </xf>
    <xf numFmtId="0" fontId="4" fillId="0" borderId="7" xfId="0" applyFont="1" applyFill="1" applyBorder="1" applyAlignment="1" applyProtection="1">
      <alignment horizontal="left" vertical="center" wrapText="1" readingOrder="1"/>
      <protection locked="0"/>
    </xf>
    <xf numFmtId="0" fontId="2" fillId="0" borderId="0" xfId="0" applyFont="1" applyAlignment="1" applyProtection="1">
      <alignment horizontal="right" vertical="top" wrapText="1" readingOrder="1"/>
      <protection locked="0"/>
    </xf>
    <xf numFmtId="0" fontId="2" fillId="0" borderId="0" xfId="0" applyFont="1"/>
  </cellXfs>
  <cellStyles count="18">
    <cellStyle name="xl29" xfId="4"/>
    <cellStyle name="xl30" xfId="5"/>
    <cellStyle name="xl31" xfId="6"/>
    <cellStyle name="xl33 2" xfId="7"/>
    <cellStyle name="xl34 2" xfId="8"/>
    <cellStyle name="xl35" xfId="9"/>
    <cellStyle name="xl36" xfId="10"/>
    <cellStyle name="xl37 2" xfId="11"/>
    <cellStyle name="xl39" xfId="12"/>
    <cellStyle name="xl40" xfId="13"/>
    <cellStyle name="xl41" xfId="14"/>
    <cellStyle name="xl45" xfId="15"/>
    <cellStyle name="Обычный" xfId="0" builtinId="0"/>
    <cellStyle name="Обычный 2" xfId="2"/>
    <cellStyle name="Обычный 3" xfId="16"/>
    <cellStyle name="Обычный 4" xfId="17"/>
    <cellStyle name="Обычный_Кассовый план поступлений 2010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9"/>
  <sheetViews>
    <sheetView tabSelected="1" workbookViewId="0">
      <selection activeCell="F18" sqref="F18"/>
    </sheetView>
  </sheetViews>
  <sheetFormatPr defaultRowHeight="12.75" x14ac:dyDescent="0.2"/>
  <cols>
    <col min="1" max="1" width="63.140625" style="2" customWidth="1"/>
    <col min="2" max="2" width="24.28515625" style="2" customWidth="1"/>
    <col min="3" max="3" width="16.140625" style="8" customWidth="1"/>
    <col min="4" max="4" width="16.42578125" style="4" customWidth="1"/>
    <col min="5" max="5" width="9.140625" style="1"/>
    <col min="6" max="6" width="15.7109375" style="1" bestFit="1" customWidth="1"/>
    <col min="7" max="7" width="16.5703125" style="1" customWidth="1"/>
    <col min="8" max="251" width="9.140625" style="1"/>
    <col min="252" max="252" width="52.85546875" style="1" customWidth="1"/>
    <col min="253" max="253" width="23.7109375" style="1" customWidth="1"/>
    <col min="254" max="254" width="14.5703125" style="1" customWidth="1"/>
    <col min="255" max="507" width="9.140625" style="1"/>
    <col min="508" max="508" width="52.85546875" style="1" customWidth="1"/>
    <col min="509" max="509" width="23.7109375" style="1" customWidth="1"/>
    <col min="510" max="510" width="14.5703125" style="1" customWidth="1"/>
    <col min="511" max="763" width="9.140625" style="1"/>
    <col min="764" max="764" width="52.85546875" style="1" customWidth="1"/>
    <col min="765" max="765" width="23.7109375" style="1" customWidth="1"/>
    <col min="766" max="766" width="14.5703125" style="1" customWidth="1"/>
    <col min="767" max="1019" width="9.140625" style="1"/>
    <col min="1020" max="1020" width="52.85546875" style="1" customWidth="1"/>
    <col min="1021" max="1021" width="23.7109375" style="1" customWidth="1"/>
    <col min="1022" max="1022" width="14.5703125" style="1" customWidth="1"/>
    <col min="1023" max="1275" width="9.140625" style="1"/>
    <col min="1276" max="1276" width="52.85546875" style="1" customWidth="1"/>
    <col min="1277" max="1277" width="23.7109375" style="1" customWidth="1"/>
    <col min="1278" max="1278" width="14.5703125" style="1" customWidth="1"/>
    <col min="1279" max="1531" width="9.140625" style="1"/>
    <col min="1532" max="1532" width="52.85546875" style="1" customWidth="1"/>
    <col min="1533" max="1533" width="23.7109375" style="1" customWidth="1"/>
    <col min="1534" max="1534" width="14.5703125" style="1" customWidth="1"/>
    <col min="1535" max="1787" width="9.140625" style="1"/>
    <col min="1788" max="1788" width="52.85546875" style="1" customWidth="1"/>
    <col min="1789" max="1789" width="23.7109375" style="1" customWidth="1"/>
    <col min="1790" max="1790" width="14.5703125" style="1" customWidth="1"/>
    <col min="1791" max="2043" width="9.140625" style="1"/>
    <col min="2044" max="2044" width="52.85546875" style="1" customWidth="1"/>
    <col min="2045" max="2045" width="23.7109375" style="1" customWidth="1"/>
    <col min="2046" max="2046" width="14.5703125" style="1" customWidth="1"/>
    <col min="2047" max="2299" width="9.140625" style="1"/>
    <col min="2300" max="2300" width="52.85546875" style="1" customWidth="1"/>
    <col min="2301" max="2301" width="23.7109375" style="1" customWidth="1"/>
    <col min="2302" max="2302" width="14.5703125" style="1" customWidth="1"/>
    <col min="2303" max="2555" width="9.140625" style="1"/>
    <col min="2556" max="2556" width="52.85546875" style="1" customWidth="1"/>
    <col min="2557" max="2557" width="23.7109375" style="1" customWidth="1"/>
    <col min="2558" max="2558" width="14.5703125" style="1" customWidth="1"/>
    <col min="2559" max="2811" width="9.140625" style="1"/>
    <col min="2812" max="2812" width="52.85546875" style="1" customWidth="1"/>
    <col min="2813" max="2813" width="23.7109375" style="1" customWidth="1"/>
    <col min="2814" max="2814" width="14.5703125" style="1" customWidth="1"/>
    <col min="2815" max="3067" width="9.140625" style="1"/>
    <col min="3068" max="3068" width="52.85546875" style="1" customWidth="1"/>
    <col min="3069" max="3069" width="23.7109375" style="1" customWidth="1"/>
    <col min="3070" max="3070" width="14.5703125" style="1" customWidth="1"/>
    <col min="3071" max="3323" width="9.140625" style="1"/>
    <col min="3324" max="3324" width="52.85546875" style="1" customWidth="1"/>
    <col min="3325" max="3325" width="23.7109375" style="1" customWidth="1"/>
    <col min="3326" max="3326" width="14.5703125" style="1" customWidth="1"/>
    <col min="3327" max="3579" width="9.140625" style="1"/>
    <col min="3580" max="3580" width="52.85546875" style="1" customWidth="1"/>
    <col min="3581" max="3581" width="23.7109375" style="1" customWidth="1"/>
    <col min="3582" max="3582" width="14.5703125" style="1" customWidth="1"/>
    <col min="3583" max="3835" width="9.140625" style="1"/>
    <col min="3836" max="3836" width="52.85546875" style="1" customWidth="1"/>
    <col min="3837" max="3837" width="23.7109375" style="1" customWidth="1"/>
    <col min="3838" max="3838" width="14.5703125" style="1" customWidth="1"/>
    <col min="3839" max="4091" width="9.140625" style="1"/>
    <col min="4092" max="4092" width="52.85546875" style="1" customWidth="1"/>
    <col min="4093" max="4093" width="23.7109375" style="1" customWidth="1"/>
    <col min="4094" max="4094" width="14.5703125" style="1" customWidth="1"/>
    <col min="4095" max="4347" width="9.140625" style="1"/>
    <col min="4348" max="4348" width="52.85546875" style="1" customWidth="1"/>
    <col min="4349" max="4349" width="23.7109375" style="1" customWidth="1"/>
    <col min="4350" max="4350" width="14.5703125" style="1" customWidth="1"/>
    <col min="4351" max="4603" width="9.140625" style="1"/>
    <col min="4604" max="4604" width="52.85546875" style="1" customWidth="1"/>
    <col min="4605" max="4605" width="23.7109375" style="1" customWidth="1"/>
    <col min="4606" max="4606" width="14.5703125" style="1" customWidth="1"/>
    <col min="4607" max="4859" width="9.140625" style="1"/>
    <col min="4860" max="4860" width="52.85546875" style="1" customWidth="1"/>
    <col min="4861" max="4861" width="23.7109375" style="1" customWidth="1"/>
    <col min="4862" max="4862" width="14.5703125" style="1" customWidth="1"/>
    <col min="4863" max="5115" width="9.140625" style="1"/>
    <col min="5116" max="5116" width="52.85546875" style="1" customWidth="1"/>
    <col min="5117" max="5117" width="23.7109375" style="1" customWidth="1"/>
    <col min="5118" max="5118" width="14.5703125" style="1" customWidth="1"/>
    <col min="5119" max="5371" width="9.140625" style="1"/>
    <col min="5372" max="5372" width="52.85546875" style="1" customWidth="1"/>
    <col min="5373" max="5373" width="23.7109375" style="1" customWidth="1"/>
    <col min="5374" max="5374" width="14.5703125" style="1" customWidth="1"/>
    <col min="5375" max="5627" width="9.140625" style="1"/>
    <col min="5628" max="5628" width="52.85546875" style="1" customWidth="1"/>
    <col min="5629" max="5629" width="23.7109375" style="1" customWidth="1"/>
    <col min="5630" max="5630" width="14.5703125" style="1" customWidth="1"/>
    <col min="5631" max="5883" width="9.140625" style="1"/>
    <col min="5884" max="5884" width="52.85546875" style="1" customWidth="1"/>
    <col min="5885" max="5885" width="23.7109375" style="1" customWidth="1"/>
    <col min="5886" max="5886" width="14.5703125" style="1" customWidth="1"/>
    <col min="5887" max="6139" width="9.140625" style="1"/>
    <col min="6140" max="6140" width="52.85546875" style="1" customWidth="1"/>
    <col min="6141" max="6141" width="23.7109375" style="1" customWidth="1"/>
    <col min="6142" max="6142" width="14.5703125" style="1" customWidth="1"/>
    <col min="6143" max="6395" width="9.140625" style="1"/>
    <col min="6396" max="6396" width="52.85546875" style="1" customWidth="1"/>
    <col min="6397" max="6397" width="23.7109375" style="1" customWidth="1"/>
    <col min="6398" max="6398" width="14.5703125" style="1" customWidth="1"/>
    <col min="6399" max="6651" width="9.140625" style="1"/>
    <col min="6652" max="6652" width="52.85546875" style="1" customWidth="1"/>
    <col min="6653" max="6653" width="23.7109375" style="1" customWidth="1"/>
    <col min="6654" max="6654" width="14.5703125" style="1" customWidth="1"/>
    <col min="6655" max="6907" width="9.140625" style="1"/>
    <col min="6908" max="6908" width="52.85546875" style="1" customWidth="1"/>
    <col min="6909" max="6909" width="23.7109375" style="1" customWidth="1"/>
    <col min="6910" max="6910" width="14.5703125" style="1" customWidth="1"/>
    <col min="6911" max="7163" width="9.140625" style="1"/>
    <col min="7164" max="7164" width="52.85546875" style="1" customWidth="1"/>
    <col min="7165" max="7165" width="23.7109375" style="1" customWidth="1"/>
    <col min="7166" max="7166" width="14.5703125" style="1" customWidth="1"/>
    <col min="7167" max="7419" width="9.140625" style="1"/>
    <col min="7420" max="7420" width="52.85546875" style="1" customWidth="1"/>
    <col min="7421" max="7421" width="23.7109375" style="1" customWidth="1"/>
    <col min="7422" max="7422" width="14.5703125" style="1" customWidth="1"/>
    <col min="7423" max="7675" width="9.140625" style="1"/>
    <col min="7676" max="7676" width="52.85546875" style="1" customWidth="1"/>
    <col min="7677" max="7677" width="23.7109375" style="1" customWidth="1"/>
    <col min="7678" max="7678" width="14.5703125" style="1" customWidth="1"/>
    <col min="7679" max="7931" width="9.140625" style="1"/>
    <col min="7932" max="7932" width="52.85546875" style="1" customWidth="1"/>
    <col min="7933" max="7933" width="23.7109375" style="1" customWidth="1"/>
    <col min="7934" max="7934" width="14.5703125" style="1" customWidth="1"/>
    <col min="7935" max="8187" width="9.140625" style="1"/>
    <col min="8188" max="8188" width="52.85546875" style="1" customWidth="1"/>
    <col min="8189" max="8189" width="23.7109375" style="1" customWidth="1"/>
    <col min="8190" max="8190" width="14.5703125" style="1" customWidth="1"/>
    <col min="8191" max="8443" width="9.140625" style="1"/>
    <col min="8444" max="8444" width="52.85546875" style="1" customWidth="1"/>
    <col min="8445" max="8445" width="23.7109375" style="1" customWidth="1"/>
    <col min="8446" max="8446" width="14.5703125" style="1" customWidth="1"/>
    <col min="8447" max="8699" width="9.140625" style="1"/>
    <col min="8700" max="8700" width="52.85546875" style="1" customWidth="1"/>
    <col min="8701" max="8701" width="23.7109375" style="1" customWidth="1"/>
    <col min="8702" max="8702" width="14.5703125" style="1" customWidth="1"/>
    <col min="8703" max="8955" width="9.140625" style="1"/>
    <col min="8956" max="8956" width="52.85546875" style="1" customWidth="1"/>
    <col min="8957" max="8957" width="23.7109375" style="1" customWidth="1"/>
    <col min="8958" max="8958" width="14.5703125" style="1" customWidth="1"/>
    <col min="8959" max="9211" width="9.140625" style="1"/>
    <col min="9212" max="9212" width="52.85546875" style="1" customWidth="1"/>
    <col min="9213" max="9213" width="23.7109375" style="1" customWidth="1"/>
    <col min="9214" max="9214" width="14.5703125" style="1" customWidth="1"/>
    <col min="9215" max="9467" width="9.140625" style="1"/>
    <col min="9468" max="9468" width="52.85546875" style="1" customWidth="1"/>
    <col min="9469" max="9469" width="23.7109375" style="1" customWidth="1"/>
    <col min="9470" max="9470" width="14.5703125" style="1" customWidth="1"/>
    <col min="9471" max="9723" width="9.140625" style="1"/>
    <col min="9724" max="9724" width="52.85546875" style="1" customWidth="1"/>
    <col min="9725" max="9725" width="23.7109375" style="1" customWidth="1"/>
    <col min="9726" max="9726" width="14.5703125" style="1" customWidth="1"/>
    <col min="9727" max="9979" width="9.140625" style="1"/>
    <col min="9980" max="9980" width="52.85546875" style="1" customWidth="1"/>
    <col min="9981" max="9981" width="23.7109375" style="1" customWidth="1"/>
    <col min="9982" max="9982" width="14.5703125" style="1" customWidth="1"/>
    <col min="9983" max="10235" width="9.140625" style="1"/>
    <col min="10236" max="10236" width="52.85546875" style="1" customWidth="1"/>
    <col min="10237" max="10237" width="23.7109375" style="1" customWidth="1"/>
    <col min="10238" max="10238" width="14.5703125" style="1" customWidth="1"/>
    <col min="10239" max="10491" width="9.140625" style="1"/>
    <col min="10492" max="10492" width="52.85546875" style="1" customWidth="1"/>
    <col min="10493" max="10493" width="23.7109375" style="1" customWidth="1"/>
    <col min="10494" max="10494" width="14.5703125" style="1" customWidth="1"/>
    <col min="10495" max="10747" width="9.140625" style="1"/>
    <col min="10748" max="10748" width="52.85546875" style="1" customWidth="1"/>
    <col min="10749" max="10749" width="23.7109375" style="1" customWidth="1"/>
    <col min="10750" max="10750" width="14.5703125" style="1" customWidth="1"/>
    <col min="10751" max="11003" width="9.140625" style="1"/>
    <col min="11004" max="11004" width="52.85546875" style="1" customWidth="1"/>
    <col min="11005" max="11005" width="23.7109375" style="1" customWidth="1"/>
    <col min="11006" max="11006" width="14.5703125" style="1" customWidth="1"/>
    <col min="11007" max="11259" width="9.140625" style="1"/>
    <col min="11260" max="11260" width="52.85546875" style="1" customWidth="1"/>
    <col min="11261" max="11261" width="23.7109375" style="1" customWidth="1"/>
    <col min="11262" max="11262" width="14.5703125" style="1" customWidth="1"/>
    <col min="11263" max="11515" width="9.140625" style="1"/>
    <col min="11516" max="11516" width="52.85546875" style="1" customWidth="1"/>
    <col min="11517" max="11517" width="23.7109375" style="1" customWidth="1"/>
    <col min="11518" max="11518" width="14.5703125" style="1" customWidth="1"/>
    <col min="11519" max="11771" width="9.140625" style="1"/>
    <col min="11772" max="11772" width="52.85546875" style="1" customWidth="1"/>
    <col min="11773" max="11773" width="23.7109375" style="1" customWidth="1"/>
    <col min="11774" max="11774" width="14.5703125" style="1" customWidth="1"/>
    <col min="11775" max="12027" width="9.140625" style="1"/>
    <col min="12028" max="12028" width="52.85546875" style="1" customWidth="1"/>
    <col min="12029" max="12029" width="23.7109375" style="1" customWidth="1"/>
    <col min="12030" max="12030" width="14.5703125" style="1" customWidth="1"/>
    <col min="12031" max="12283" width="9.140625" style="1"/>
    <col min="12284" max="12284" width="52.85546875" style="1" customWidth="1"/>
    <col min="12285" max="12285" width="23.7109375" style="1" customWidth="1"/>
    <col min="12286" max="12286" width="14.5703125" style="1" customWidth="1"/>
    <col min="12287" max="12539" width="9.140625" style="1"/>
    <col min="12540" max="12540" width="52.85546875" style="1" customWidth="1"/>
    <col min="12541" max="12541" width="23.7109375" style="1" customWidth="1"/>
    <col min="12542" max="12542" width="14.5703125" style="1" customWidth="1"/>
    <col min="12543" max="12795" width="9.140625" style="1"/>
    <col min="12796" max="12796" width="52.85546875" style="1" customWidth="1"/>
    <col min="12797" max="12797" width="23.7109375" style="1" customWidth="1"/>
    <col min="12798" max="12798" width="14.5703125" style="1" customWidth="1"/>
    <col min="12799" max="13051" width="9.140625" style="1"/>
    <col min="13052" max="13052" width="52.85546875" style="1" customWidth="1"/>
    <col min="13053" max="13053" width="23.7109375" style="1" customWidth="1"/>
    <col min="13054" max="13054" width="14.5703125" style="1" customWidth="1"/>
    <col min="13055" max="13307" width="9.140625" style="1"/>
    <col min="13308" max="13308" width="52.85546875" style="1" customWidth="1"/>
    <col min="13309" max="13309" width="23.7109375" style="1" customWidth="1"/>
    <col min="13310" max="13310" width="14.5703125" style="1" customWidth="1"/>
    <col min="13311" max="13563" width="9.140625" style="1"/>
    <col min="13564" max="13564" width="52.85546875" style="1" customWidth="1"/>
    <col min="13565" max="13565" width="23.7109375" style="1" customWidth="1"/>
    <col min="13566" max="13566" width="14.5703125" style="1" customWidth="1"/>
    <col min="13567" max="13819" width="9.140625" style="1"/>
    <col min="13820" max="13820" width="52.85546875" style="1" customWidth="1"/>
    <col min="13821" max="13821" width="23.7109375" style="1" customWidth="1"/>
    <col min="13822" max="13822" width="14.5703125" style="1" customWidth="1"/>
    <col min="13823" max="14075" width="9.140625" style="1"/>
    <col min="14076" max="14076" width="52.85546875" style="1" customWidth="1"/>
    <col min="14077" max="14077" width="23.7109375" style="1" customWidth="1"/>
    <col min="14078" max="14078" width="14.5703125" style="1" customWidth="1"/>
    <col min="14079" max="14331" width="9.140625" style="1"/>
    <col min="14332" max="14332" width="52.85546875" style="1" customWidth="1"/>
    <col min="14333" max="14333" width="23.7109375" style="1" customWidth="1"/>
    <col min="14334" max="14334" width="14.5703125" style="1" customWidth="1"/>
    <col min="14335" max="14587" width="9.140625" style="1"/>
    <col min="14588" max="14588" width="52.85546875" style="1" customWidth="1"/>
    <col min="14589" max="14589" width="23.7109375" style="1" customWidth="1"/>
    <col min="14590" max="14590" width="14.5703125" style="1" customWidth="1"/>
    <col min="14591" max="14843" width="9.140625" style="1"/>
    <col min="14844" max="14844" width="52.85546875" style="1" customWidth="1"/>
    <col min="14845" max="14845" width="23.7109375" style="1" customWidth="1"/>
    <col min="14846" max="14846" width="14.5703125" style="1" customWidth="1"/>
    <col min="14847" max="15099" width="9.140625" style="1"/>
    <col min="15100" max="15100" width="52.85546875" style="1" customWidth="1"/>
    <col min="15101" max="15101" width="23.7109375" style="1" customWidth="1"/>
    <col min="15102" max="15102" width="14.5703125" style="1" customWidth="1"/>
    <col min="15103" max="15355" width="9.140625" style="1"/>
    <col min="15356" max="15356" width="52.85546875" style="1" customWidth="1"/>
    <col min="15357" max="15357" width="23.7109375" style="1" customWidth="1"/>
    <col min="15358" max="15358" width="14.5703125" style="1" customWidth="1"/>
    <col min="15359" max="15611" width="9.140625" style="1"/>
    <col min="15612" max="15612" width="52.85546875" style="1" customWidth="1"/>
    <col min="15613" max="15613" width="23.7109375" style="1" customWidth="1"/>
    <col min="15614" max="15614" width="14.5703125" style="1" customWidth="1"/>
    <col min="15615" max="15867" width="9.140625" style="1"/>
    <col min="15868" max="15868" width="52.85546875" style="1" customWidth="1"/>
    <col min="15869" max="15869" width="23.7109375" style="1" customWidth="1"/>
    <col min="15870" max="15870" width="14.5703125" style="1" customWidth="1"/>
    <col min="15871" max="16123" width="9.140625" style="1"/>
    <col min="16124" max="16124" width="52.85546875" style="1" customWidth="1"/>
    <col min="16125" max="16125" width="23.7109375" style="1" customWidth="1"/>
    <col min="16126" max="16126" width="14.5703125" style="1" customWidth="1"/>
    <col min="16127" max="16384" width="9.140625" style="1"/>
  </cols>
  <sheetData>
    <row r="1" spans="1:4" ht="15" customHeight="1" x14ac:dyDescent="0.2">
      <c r="A1" s="56" t="s">
        <v>167</v>
      </c>
      <c r="B1" s="56"/>
      <c r="C1" s="56"/>
      <c r="D1" s="56"/>
    </row>
    <row r="2" spans="1:4" ht="15" customHeight="1" x14ac:dyDescent="0.2">
      <c r="A2" s="57" t="s">
        <v>168</v>
      </c>
      <c r="B2" s="57"/>
      <c r="C2" s="57"/>
      <c r="D2" s="57"/>
    </row>
    <row r="3" spans="1:4" ht="15" customHeight="1" x14ac:dyDescent="0.2">
      <c r="A3" s="58" t="s">
        <v>0</v>
      </c>
      <c r="B3" s="58"/>
      <c r="C3" s="58"/>
      <c r="D3" s="58"/>
    </row>
    <row r="4" spans="1:4" s="24" customFormat="1" ht="15" customHeight="1" x14ac:dyDescent="0.2">
      <c r="A4" s="58" t="s">
        <v>169</v>
      </c>
      <c r="B4" s="58"/>
      <c r="C4" s="58"/>
      <c r="D4" s="58"/>
    </row>
    <row r="5" spans="1:4" s="24" customFormat="1" ht="15" customHeight="1" x14ac:dyDescent="0.2">
      <c r="A5" s="58" t="s">
        <v>170</v>
      </c>
      <c r="B5" s="58"/>
      <c r="C5" s="58"/>
      <c r="D5" s="58"/>
    </row>
    <row r="6" spans="1:4" s="24" customFormat="1" ht="15" customHeight="1" x14ac:dyDescent="0.2">
      <c r="A6" s="58" t="s">
        <v>171</v>
      </c>
      <c r="B6" s="58"/>
      <c r="C6" s="58"/>
      <c r="D6" s="58"/>
    </row>
    <row r="7" spans="1:4" x14ac:dyDescent="0.2">
      <c r="C7" s="3"/>
    </row>
    <row r="9" spans="1:4" x14ac:dyDescent="0.2">
      <c r="A9" s="59" t="s">
        <v>1</v>
      </c>
      <c r="B9" s="59"/>
      <c r="C9" s="59"/>
      <c r="D9" s="59"/>
    </row>
    <row r="10" spans="1:4" x14ac:dyDescent="0.2">
      <c r="B10" s="5"/>
      <c r="C10" s="6"/>
    </row>
    <row r="11" spans="1:4" x14ac:dyDescent="0.2">
      <c r="B11" s="7"/>
      <c r="D11" s="9" t="s">
        <v>2</v>
      </c>
    </row>
    <row r="12" spans="1:4" x14ac:dyDescent="0.2">
      <c r="A12" s="62"/>
      <c r="B12" s="63"/>
      <c r="C12" s="63"/>
    </row>
    <row r="13" spans="1:4" ht="38.25" x14ac:dyDescent="0.2">
      <c r="A13" s="25" t="s">
        <v>3</v>
      </c>
      <c r="B13" s="25" t="s">
        <v>4</v>
      </c>
      <c r="C13" s="38" t="s">
        <v>172</v>
      </c>
      <c r="D13" s="38" t="s">
        <v>173</v>
      </c>
    </row>
    <row r="14" spans="1:4" x14ac:dyDescent="0.2">
      <c r="A14" s="26" t="s">
        <v>5</v>
      </c>
      <c r="B14" s="39" t="s">
        <v>6</v>
      </c>
      <c r="C14" s="40">
        <f>C15+C43</f>
        <v>1219526075</v>
      </c>
      <c r="D14" s="40">
        <f>D15+D43</f>
        <v>1273650045</v>
      </c>
    </row>
    <row r="15" spans="1:4" x14ac:dyDescent="0.2">
      <c r="A15" s="26" t="s">
        <v>7</v>
      </c>
      <c r="B15" s="39"/>
      <c r="C15" s="40">
        <f>C16+C21+C25+C34+C40</f>
        <v>1138248152</v>
      </c>
      <c r="D15" s="40">
        <f>D16+D21+D25+D34+D40</f>
        <v>1192375810</v>
      </c>
    </row>
    <row r="16" spans="1:4" x14ac:dyDescent="0.2">
      <c r="A16" s="27" t="s">
        <v>8</v>
      </c>
      <c r="B16" s="39" t="s">
        <v>9</v>
      </c>
      <c r="C16" s="40">
        <f>C17</f>
        <v>1012554220</v>
      </c>
      <c r="D16" s="40">
        <f>D17</f>
        <v>1063127935</v>
      </c>
    </row>
    <row r="17" spans="1:4" x14ac:dyDescent="0.2">
      <c r="A17" s="27" t="s">
        <v>10</v>
      </c>
      <c r="B17" s="41" t="s">
        <v>11</v>
      </c>
      <c r="C17" s="42">
        <f>C18+C19+C20</f>
        <v>1012554220</v>
      </c>
      <c r="D17" s="42">
        <f>D18+D19+D20</f>
        <v>1063127935</v>
      </c>
    </row>
    <row r="18" spans="1:4" ht="51" x14ac:dyDescent="0.2">
      <c r="A18" s="28" t="s">
        <v>12</v>
      </c>
      <c r="B18" s="41" t="s">
        <v>13</v>
      </c>
      <c r="C18" s="42">
        <v>1009854431</v>
      </c>
      <c r="D18" s="42">
        <v>1060347153</v>
      </c>
    </row>
    <row r="19" spans="1:4" ht="76.5" x14ac:dyDescent="0.2">
      <c r="A19" s="28" t="s">
        <v>14</v>
      </c>
      <c r="B19" s="41" t="s">
        <v>15</v>
      </c>
      <c r="C19" s="42">
        <v>697929</v>
      </c>
      <c r="D19" s="42">
        <v>718867</v>
      </c>
    </row>
    <row r="20" spans="1:4" ht="38.25" x14ac:dyDescent="0.2">
      <c r="A20" s="28" t="s">
        <v>16</v>
      </c>
      <c r="B20" s="41" t="s">
        <v>17</v>
      </c>
      <c r="C20" s="42">
        <v>2001860</v>
      </c>
      <c r="D20" s="42">
        <v>2061915</v>
      </c>
    </row>
    <row r="21" spans="1:4" ht="25.5" x14ac:dyDescent="0.2">
      <c r="A21" s="29" t="s">
        <v>18</v>
      </c>
      <c r="B21" s="39" t="s">
        <v>19</v>
      </c>
      <c r="C21" s="40">
        <f>SUM(C22:C24)</f>
        <v>10659810</v>
      </c>
      <c r="D21" s="40">
        <f>SUM(D22:D24)</f>
        <v>11086200</v>
      </c>
    </row>
    <row r="22" spans="1:4" ht="76.5" x14ac:dyDescent="0.2">
      <c r="A22" s="28" t="s">
        <v>20</v>
      </c>
      <c r="B22" s="41" t="s">
        <v>21</v>
      </c>
      <c r="C22" s="42">
        <v>4515430</v>
      </c>
      <c r="D22" s="42">
        <v>4696050</v>
      </c>
    </row>
    <row r="23" spans="1:4" ht="89.25" x14ac:dyDescent="0.2">
      <c r="A23" s="28" t="s">
        <v>22</v>
      </c>
      <c r="B23" s="41" t="s">
        <v>23</v>
      </c>
      <c r="C23" s="42">
        <v>44960</v>
      </c>
      <c r="D23" s="42">
        <v>46760</v>
      </c>
    </row>
    <row r="24" spans="1:4" ht="76.5" x14ac:dyDescent="0.2">
      <c r="A24" s="28" t="s">
        <v>24</v>
      </c>
      <c r="B24" s="41" t="s">
        <v>25</v>
      </c>
      <c r="C24" s="42">
        <v>6099420</v>
      </c>
      <c r="D24" s="42">
        <v>6343390</v>
      </c>
    </row>
    <row r="25" spans="1:4" x14ac:dyDescent="0.2">
      <c r="A25" s="27" t="s">
        <v>26</v>
      </c>
      <c r="B25" s="39" t="s">
        <v>27</v>
      </c>
      <c r="C25" s="40">
        <f>C26+C29+C32</f>
        <v>83357588</v>
      </c>
      <c r="D25" s="40">
        <f>D26+D29+D32</f>
        <v>85674024</v>
      </c>
    </row>
    <row r="26" spans="1:4" ht="25.5" x14ac:dyDescent="0.2">
      <c r="A26" s="11" t="s">
        <v>28</v>
      </c>
      <c r="B26" s="41" t="s">
        <v>29</v>
      </c>
      <c r="C26" s="42">
        <f>SUM(C27:C28)</f>
        <v>67971300</v>
      </c>
      <c r="D26" s="42">
        <f>SUM(D27:D28)</f>
        <v>70010434</v>
      </c>
    </row>
    <row r="27" spans="1:4" ht="25.5" x14ac:dyDescent="0.2">
      <c r="A27" s="30" t="s">
        <v>30</v>
      </c>
      <c r="B27" s="43" t="s">
        <v>31</v>
      </c>
      <c r="C27" s="16">
        <v>46179630</v>
      </c>
      <c r="D27" s="16">
        <v>47565016</v>
      </c>
    </row>
    <row r="28" spans="1:4" ht="51" x14ac:dyDescent="0.2">
      <c r="A28" s="30" t="s">
        <v>32</v>
      </c>
      <c r="B28" s="43" t="s">
        <v>33</v>
      </c>
      <c r="C28" s="16">
        <v>21791670</v>
      </c>
      <c r="D28" s="16">
        <v>22445418</v>
      </c>
    </row>
    <row r="29" spans="1:4" x14ac:dyDescent="0.2">
      <c r="A29" s="11" t="s">
        <v>34</v>
      </c>
      <c r="B29" s="41" t="s">
        <v>35</v>
      </c>
      <c r="C29" s="42">
        <f>C30+C31</f>
        <v>12349893</v>
      </c>
      <c r="D29" s="42">
        <f>D30+D31</f>
        <v>12596830</v>
      </c>
    </row>
    <row r="30" spans="1:4" x14ac:dyDescent="0.2">
      <c r="A30" s="11" t="s">
        <v>34</v>
      </c>
      <c r="B30" s="41" t="s">
        <v>36</v>
      </c>
      <c r="C30" s="42">
        <v>12344160</v>
      </c>
      <c r="D30" s="42">
        <v>12591040</v>
      </c>
    </row>
    <row r="31" spans="1:4" ht="25.5" x14ac:dyDescent="0.2">
      <c r="A31" s="11" t="s">
        <v>37</v>
      </c>
      <c r="B31" s="41" t="s">
        <v>38</v>
      </c>
      <c r="C31" s="42">
        <v>5733</v>
      </c>
      <c r="D31" s="42">
        <v>5790</v>
      </c>
    </row>
    <row r="32" spans="1:4" ht="25.5" x14ac:dyDescent="0.2">
      <c r="A32" s="11" t="s">
        <v>39</v>
      </c>
      <c r="B32" s="41" t="s">
        <v>40</v>
      </c>
      <c r="C32" s="42">
        <f>C33</f>
        <v>3036395</v>
      </c>
      <c r="D32" s="42">
        <f>D33</f>
        <v>3066760</v>
      </c>
    </row>
    <row r="33" spans="1:4" ht="25.5" x14ac:dyDescent="0.2">
      <c r="A33" s="11" t="s">
        <v>41</v>
      </c>
      <c r="B33" s="41" t="s">
        <v>42</v>
      </c>
      <c r="C33" s="42">
        <v>3036395</v>
      </c>
      <c r="D33" s="42">
        <v>3066760</v>
      </c>
    </row>
    <row r="34" spans="1:4" x14ac:dyDescent="0.2">
      <c r="A34" s="27" t="s">
        <v>43</v>
      </c>
      <c r="B34" s="39" t="s">
        <v>44</v>
      </c>
      <c r="C34" s="40">
        <f>C35+C37</f>
        <v>19383966</v>
      </c>
      <c r="D34" s="40">
        <f>D35+D37</f>
        <v>19577806</v>
      </c>
    </row>
    <row r="35" spans="1:4" x14ac:dyDescent="0.2">
      <c r="A35" s="11" t="s">
        <v>45</v>
      </c>
      <c r="B35" s="44" t="s">
        <v>46</v>
      </c>
      <c r="C35" s="42">
        <f>C36</f>
        <v>17035843</v>
      </c>
      <c r="D35" s="42">
        <f>D36</f>
        <v>17206202</v>
      </c>
    </row>
    <row r="36" spans="1:4" ht="38.25" x14ac:dyDescent="0.2">
      <c r="A36" s="11" t="s">
        <v>47</v>
      </c>
      <c r="B36" s="41" t="s">
        <v>48</v>
      </c>
      <c r="C36" s="42">
        <v>17035843</v>
      </c>
      <c r="D36" s="42">
        <v>17206202</v>
      </c>
    </row>
    <row r="37" spans="1:4" x14ac:dyDescent="0.2">
      <c r="A37" s="11" t="s">
        <v>49</v>
      </c>
      <c r="B37" s="41" t="s">
        <v>50</v>
      </c>
      <c r="C37" s="42">
        <f>C38+C39</f>
        <v>2348123</v>
      </c>
      <c r="D37" s="42">
        <f>D38+D39</f>
        <v>2371604</v>
      </c>
    </row>
    <row r="38" spans="1:4" ht="25.5" x14ac:dyDescent="0.2">
      <c r="A38" s="31" t="s">
        <v>51</v>
      </c>
      <c r="B38" s="41" t="s">
        <v>52</v>
      </c>
      <c r="C38" s="42">
        <v>2342090</v>
      </c>
      <c r="D38" s="42">
        <v>2365510</v>
      </c>
    </row>
    <row r="39" spans="1:4" ht="38.25" x14ac:dyDescent="0.2">
      <c r="A39" s="31" t="s">
        <v>53</v>
      </c>
      <c r="B39" s="41" t="s">
        <v>54</v>
      </c>
      <c r="C39" s="42">
        <v>6033</v>
      </c>
      <c r="D39" s="42">
        <v>6094</v>
      </c>
    </row>
    <row r="40" spans="1:4" x14ac:dyDescent="0.2">
      <c r="A40" s="27" t="s">
        <v>55</v>
      </c>
      <c r="B40" s="39" t="s">
        <v>56</v>
      </c>
      <c r="C40" s="40">
        <f>C41+C42</f>
        <v>12292568</v>
      </c>
      <c r="D40" s="40">
        <f>D41+D42</f>
        <v>12909845</v>
      </c>
    </row>
    <row r="41" spans="1:4" ht="38.25" x14ac:dyDescent="0.2">
      <c r="A41" s="11" t="s">
        <v>57</v>
      </c>
      <c r="B41" s="41" t="s">
        <v>58</v>
      </c>
      <c r="C41" s="42">
        <v>12264248</v>
      </c>
      <c r="D41" s="42">
        <v>12877461</v>
      </c>
    </row>
    <row r="42" spans="1:4" ht="25.5" x14ac:dyDescent="0.2">
      <c r="A42" s="11" t="s">
        <v>59</v>
      </c>
      <c r="B42" s="41" t="s">
        <v>60</v>
      </c>
      <c r="C42" s="42">
        <v>28320</v>
      </c>
      <c r="D42" s="42">
        <v>32384</v>
      </c>
    </row>
    <row r="43" spans="1:4" x14ac:dyDescent="0.2">
      <c r="A43" s="27" t="s">
        <v>61</v>
      </c>
      <c r="B43" s="39"/>
      <c r="C43" s="40">
        <f>C44+C53+C63+C66+C59</f>
        <v>81277923</v>
      </c>
      <c r="D43" s="40">
        <f>D44+D53+D63+D66+D59</f>
        <v>81274235</v>
      </c>
    </row>
    <row r="44" spans="1:4" ht="25.5" x14ac:dyDescent="0.2">
      <c r="A44" s="27" t="s">
        <v>62</v>
      </c>
      <c r="B44" s="39" t="s">
        <v>63</v>
      </c>
      <c r="C44" s="40">
        <f>C45+C49+C51</f>
        <v>52178720</v>
      </c>
      <c r="D44" s="40">
        <f>D45+D49+D51</f>
        <v>52178720</v>
      </c>
    </row>
    <row r="45" spans="1:4" ht="63.75" x14ac:dyDescent="0.2">
      <c r="A45" s="28" t="s">
        <v>64</v>
      </c>
      <c r="B45" s="41" t="s">
        <v>65</v>
      </c>
      <c r="C45" s="42">
        <f>C46+C47+C48</f>
        <v>46470720</v>
      </c>
      <c r="D45" s="42">
        <f>D46+D47+D48</f>
        <v>46470720</v>
      </c>
    </row>
    <row r="46" spans="1:4" ht="76.5" x14ac:dyDescent="0.2">
      <c r="A46" s="28" t="s">
        <v>66</v>
      </c>
      <c r="B46" s="41" t="s">
        <v>67</v>
      </c>
      <c r="C46" s="42">
        <v>10606400</v>
      </c>
      <c r="D46" s="42">
        <v>10606400</v>
      </c>
    </row>
    <row r="47" spans="1:4" ht="51" x14ac:dyDescent="0.2">
      <c r="A47" s="28" t="s">
        <v>68</v>
      </c>
      <c r="B47" s="41" t="s">
        <v>69</v>
      </c>
      <c r="C47" s="42">
        <v>7148920</v>
      </c>
      <c r="D47" s="42">
        <v>7148920</v>
      </c>
    </row>
    <row r="48" spans="1:4" ht="63.75" x14ac:dyDescent="0.2">
      <c r="A48" s="28" t="s">
        <v>70</v>
      </c>
      <c r="B48" s="41" t="s">
        <v>71</v>
      </c>
      <c r="C48" s="42">
        <v>28715400</v>
      </c>
      <c r="D48" s="42">
        <v>28715400</v>
      </c>
    </row>
    <row r="49" spans="1:4" x14ac:dyDescent="0.2">
      <c r="A49" s="11" t="s">
        <v>72</v>
      </c>
      <c r="B49" s="41" t="s">
        <v>73</v>
      </c>
      <c r="C49" s="42">
        <f>C50</f>
        <v>1000000</v>
      </c>
      <c r="D49" s="42">
        <f>D50</f>
        <v>1000000</v>
      </c>
    </row>
    <row r="50" spans="1:4" ht="38.25" x14ac:dyDescent="0.2">
      <c r="A50" s="11" t="s">
        <v>74</v>
      </c>
      <c r="B50" s="41" t="s">
        <v>75</v>
      </c>
      <c r="C50" s="42">
        <v>1000000</v>
      </c>
      <c r="D50" s="42">
        <v>1000000</v>
      </c>
    </row>
    <row r="51" spans="1:4" ht="76.5" x14ac:dyDescent="0.2">
      <c r="A51" s="28" t="s">
        <v>76</v>
      </c>
      <c r="B51" s="41" t="s">
        <v>77</v>
      </c>
      <c r="C51" s="42">
        <f>C52</f>
        <v>4708000</v>
      </c>
      <c r="D51" s="42">
        <f>D52</f>
        <v>4708000</v>
      </c>
    </row>
    <row r="52" spans="1:4" ht="63.75" x14ac:dyDescent="0.2">
      <c r="A52" s="28" t="s">
        <v>78</v>
      </c>
      <c r="B52" s="41" t="s">
        <v>79</v>
      </c>
      <c r="C52" s="42">
        <v>4708000</v>
      </c>
      <c r="D52" s="42">
        <v>4708000</v>
      </c>
    </row>
    <row r="53" spans="1:4" x14ac:dyDescent="0.2">
      <c r="A53" s="27" t="s">
        <v>80</v>
      </c>
      <c r="B53" s="39" t="s">
        <v>81</v>
      </c>
      <c r="C53" s="40">
        <f>C54</f>
        <v>1228000</v>
      </c>
      <c r="D53" s="40">
        <f>D54</f>
        <v>1228000</v>
      </c>
    </row>
    <row r="54" spans="1:4" x14ac:dyDescent="0.2">
      <c r="A54" s="11" t="s">
        <v>82</v>
      </c>
      <c r="B54" s="41" t="s">
        <v>83</v>
      </c>
      <c r="C54" s="42">
        <f>SUM(C55:C58)</f>
        <v>1228000</v>
      </c>
      <c r="D54" s="42">
        <f>SUM(D55:D58)</f>
        <v>1228000</v>
      </c>
    </row>
    <row r="55" spans="1:4" ht="25.5" x14ac:dyDescent="0.2">
      <c r="A55" s="11" t="s">
        <v>84</v>
      </c>
      <c r="B55" s="41" t="s">
        <v>85</v>
      </c>
      <c r="C55" s="42">
        <v>735000</v>
      </c>
      <c r="D55" s="42">
        <v>735000</v>
      </c>
    </row>
    <row r="56" spans="1:4" x14ac:dyDescent="0.2">
      <c r="A56" s="11" t="s">
        <v>86</v>
      </c>
      <c r="B56" s="41" t="s">
        <v>87</v>
      </c>
      <c r="C56" s="42">
        <v>345000</v>
      </c>
      <c r="D56" s="42">
        <v>345000</v>
      </c>
    </row>
    <row r="57" spans="1:4" x14ac:dyDescent="0.2">
      <c r="A57" s="11" t="s">
        <v>88</v>
      </c>
      <c r="B57" s="41" t="s">
        <v>89</v>
      </c>
      <c r="C57" s="42">
        <v>110000</v>
      </c>
      <c r="D57" s="42">
        <v>110000</v>
      </c>
    </row>
    <row r="58" spans="1:4" x14ac:dyDescent="0.2">
      <c r="A58" s="11" t="s">
        <v>90</v>
      </c>
      <c r="B58" s="41" t="s">
        <v>91</v>
      </c>
      <c r="C58" s="42">
        <v>38000</v>
      </c>
      <c r="D58" s="42">
        <v>38000</v>
      </c>
    </row>
    <row r="59" spans="1:4" ht="25.5" x14ac:dyDescent="0.2">
      <c r="A59" s="10" t="s">
        <v>92</v>
      </c>
      <c r="B59" s="45" t="s">
        <v>93</v>
      </c>
      <c r="C59" s="40">
        <f t="shared" ref="C59:D61" si="0">C60</f>
        <v>699866</v>
      </c>
      <c r="D59" s="40">
        <f t="shared" si="0"/>
        <v>661502</v>
      </c>
    </row>
    <row r="60" spans="1:4" x14ac:dyDescent="0.2">
      <c r="A60" s="11" t="s">
        <v>94</v>
      </c>
      <c r="B60" s="41" t="s">
        <v>95</v>
      </c>
      <c r="C60" s="42">
        <f t="shared" si="0"/>
        <v>699866</v>
      </c>
      <c r="D60" s="42">
        <f t="shared" si="0"/>
        <v>661502</v>
      </c>
    </row>
    <row r="61" spans="1:4" x14ac:dyDescent="0.2">
      <c r="A61" s="11" t="s">
        <v>96</v>
      </c>
      <c r="B61" s="41" t="s">
        <v>97</v>
      </c>
      <c r="C61" s="42">
        <f t="shared" si="0"/>
        <v>699866</v>
      </c>
      <c r="D61" s="42">
        <f t="shared" si="0"/>
        <v>661502</v>
      </c>
    </row>
    <row r="62" spans="1:4" x14ac:dyDescent="0.2">
      <c r="A62" s="11" t="s">
        <v>98</v>
      </c>
      <c r="B62" s="41" t="s">
        <v>99</v>
      </c>
      <c r="C62" s="42">
        <v>699866</v>
      </c>
      <c r="D62" s="42">
        <v>661502</v>
      </c>
    </row>
    <row r="63" spans="1:4" ht="25.5" x14ac:dyDescent="0.2">
      <c r="A63" s="27" t="s">
        <v>100</v>
      </c>
      <c r="B63" s="39" t="s">
        <v>101</v>
      </c>
      <c r="C63" s="40">
        <f>C64</f>
        <v>19040900</v>
      </c>
      <c r="D63" s="40">
        <f>D64</f>
        <v>19040900</v>
      </c>
    </row>
    <row r="64" spans="1:4" ht="51" x14ac:dyDescent="0.2">
      <c r="A64" s="11" t="s">
        <v>102</v>
      </c>
      <c r="B64" s="41" t="s">
        <v>103</v>
      </c>
      <c r="C64" s="42">
        <f>C65</f>
        <v>19040900</v>
      </c>
      <c r="D64" s="42">
        <f>D65</f>
        <v>19040900</v>
      </c>
    </row>
    <row r="65" spans="1:4" ht="63.75" x14ac:dyDescent="0.2">
      <c r="A65" s="28" t="s">
        <v>104</v>
      </c>
      <c r="B65" s="41" t="s">
        <v>105</v>
      </c>
      <c r="C65" s="42">
        <v>19040900</v>
      </c>
      <c r="D65" s="42">
        <v>19040900</v>
      </c>
    </row>
    <row r="66" spans="1:4" x14ac:dyDescent="0.2">
      <c r="A66" s="27" t="s">
        <v>106</v>
      </c>
      <c r="B66" s="39" t="s">
        <v>107</v>
      </c>
      <c r="C66" s="40">
        <f>C67+C68+C69+C73+C74+C75+C76+C77+C70+C71+C72</f>
        <v>8130437</v>
      </c>
      <c r="D66" s="40">
        <f>D67+D68+D69+D73+D74+D75+D76+D77+D70+D71+D72</f>
        <v>8165113</v>
      </c>
    </row>
    <row r="67" spans="1:4" ht="76.5" x14ac:dyDescent="0.2">
      <c r="A67" s="31" t="s">
        <v>108</v>
      </c>
      <c r="B67" s="46" t="s">
        <v>109</v>
      </c>
      <c r="C67" s="42">
        <v>110205</v>
      </c>
      <c r="D67" s="42">
        <v>112409</v>
      </c>
    </row>
    <row r="68" spans="1:4" ht="51" x14ac:dyDescent="0.2">
      <c r="A68" s="32" t="s">
        <v>110</v>
      </c>
      <c r="B68" s="41" t="s">
        <v>111</v>
      </c>
      <c r="C68" s="42">
        <v>15306</v>
      </c>
      <c r="D68" s="42">
        <v>15612</v>
      </c>
    </row>
    <row r="69" spans="1:4" ht="51" x14ac:dyDescent="0.2">
      <c r="A69" s="30" t="s">
        <v>112</v>
      </c>
      <c r="B69" s="41" t="s">
        <v>113</v>
      </c>
      <c r="C69" s="42">
        <v>51510</v>
      </c>
      <c r="D69" s="42">
        <v>52540</v>
      </c>
    </row>
    <row r="70" spans="1:4" ht="38.25" x14ac:dyDescent="0.2">
      <c r="A70" s="33" t="s">
        <v>114</v>
      </c>
      <c r="B70" s="47" t="s">
        <v>115</v>
      </c>
      <c r="C70" s="42">
        <v>1000</v>
      </c>
      <c r="D70" s="42">
        <v>1000</v>
      </c>
    </row>
    <row r="71" spans="1:4" ht="38.25" x14ac:dyDescent="0.2">
      <c r="A71" s="34" t="s">
        <v>116</v>
      </c>
      <c r="B71" s="48" t="s">
        <v>117</v>
      </c>
      <c r="C71" s="42">
        <v>5000</v>
      </c>
      <c r="D71" s="42">
        <v>5000</v>
      </c>
    </row>
    <row r="72" spans="1:4" ht="25.5" x14ac:dyDescent="0.2">
      <c r="A72" s="33" t="s">
        <v>118</v>
      </c>
      <c r="B72" s="47" t="s">
        <v>119</v>
      </c>
      <c r="C72" s="42">
        <v>30000</v>
      </c>
      <c r="D72" s="42">
        <v>30000</v>
      </c>
    </row>
    <row r="73" spans="1:4" ht="51" x14ac:dyDescent="0.2">
      <c r="A73" s="11" t="s">
        <v>120</v>
      </c>
      <c r="B73" s="41" t="s">
        <v>121</v>
      </c>
      <c r="C73" s="42">
        <v>1300000</v>
      </c>
      <c r="D73" s="42">
        <v>1300000</v>
      </c>
    </row>
    <row r="74" spans="1:4" ht="25.5" x14ac:dyDescent="0.2">
      <c r="A74" s="28" t="s">
        <v>122</v>
      </c>
      <c r="B74" s="41" t="s">
        <v>123</v>
      </c>
      <c r="C74" s="42">
        <v>800000</v>
      </c>
      <c r="D74" s="42">
        <v>800000</v>
      </c>
    </row>
    <row r="75" spans="1:4" ht="51" x14ac:dyDescent="0.2">
      <c r="A75" s="28" t="s">
        <v>124</v>
      </c>
      <c r="B75" s="41" t="s">
        <v>125</v>
      </c>
      <c r="C75" s="42">
        <v>50000</v>
      </c>
      <c r="D75" s="42">
        <v>50000</v>
      </c>
    </row>
    <row r="76" spans="1:4" ht="51" x14ac:dyDescent="0.2">
      <c r="A76" s="28" t="s">
        <v>126</v>
      </c>
      <c r="B76" s="41" t="s">
        <v>127</v>
      </c>
      <c r="C76" s="42">
        <v>501400</v>
      </c>
      <c r="D76" s="42">
        <v>501400</v>
      </c>
    </row>
    <row r="77" spans="1:4" ht="25.5" x14ac:dyDescent="0.2">
      <c r="A77" s="28" t="s">
        <v>128</v>
      </c>
      <c r="B77" s="41" t="s">
        <v>129</v>
      </c>
      <c r="C77" s="42">
        <v>5266016</v>
      </c>
      <c r="D77" s="42">
        <v>5297152</v>
      </c>
    </row>
    <row r="78" spans="1:4" x14ac:dyDescent="0.2">
      <c r="A78" s="12" t="s">
        <v>130</v>
      </c>
      <c r="B78" s="49" t="s">
        <v>131</v>
      </c>
      <c r="C78" s="13">
        <f>C79</f>
        <v>2158841432.0900002</v>
      </c>
      <c r="D78" s="14">
        <f>D79</f>
        <v>1576322235.95</v>
      </c>
    </row>
    <row r="79" spans="1:4" ht="25.5" x14ac:dyDescent="0.2">
      <c r="A79" s="15" t="s">
        <v>132</v>
      </c>
      <c r="B79" s="50" t="s">
        <v>133</v>
      </c>
      <c r="C79" s="16">
        <f>C80+C83+C89</f>
        <v>2158841432.0900002</v>
      </c>
      <c r="D79" s="16">
        <f>D80+D83+D89</f>
        <v>1576322235.95</v>
      </c>
    </row>
    <row r="80" spans="1:4" x14ac:dyDescent="0.2">
      <c r="A80" s="35" t="s">
        <v>134</v>
      </c>
      <c r="B80" s="50" t="s">
        <v>135</v>
      </c>
      <c r="C80" s="16">
        <f>C81+C82</f>
        <v>334691334</v>
      </c>
      <c r="D80" s="16">
        <f>D81+D82</f>
        <v>355161334</v>
      </c>
    </row>
    <row r="81" spans="1:4" ht="25.5" x14ac:dyDescent="0.2">
      <c r="A81" s="15" t="s">
        <v>136</v>
      </c>
      <c r="B81" s="50" t="s">
        <v>137</v>
      </c>
      <c r="C81" s="16">
        <v>20163334</v>
      </c>
      <c r="D81" s="17">
        <v>20163334</v>
      </c>
    </row>
    <row r="82" spans="1:4" ht="38.25" x14ac:dyDescent="0.2">
      <c r="A82" s="15" t="s">
        <v>138</v>
      </c>
      <c r="B82" s="50" t="s">
        <v>139</v>
      </c>
      <c r="C82" s="16">
        <v>314528000</v>
      </c>
      <c r="D82" s="17">
        <v>334998000</v>
      </c>
    </row>
    <row r="83" spans="1:4" ht="25.5" x14ac:dyDescent="0.2">
      <c r="A83" s="36" t="s">
        <v>140</v>
      </c>
      <c r="B83" s="51" t="s">
        <v>141</v>
      </c>
      <c r="C83" s="16">
        <f>SUM(C84:C88)</f>
        <v>759461914.95000005</v>
      </c>
      <c r="D83" s="16">
        <f>SUM(D84:D88)</f>
        <v>154380794.94999999</v>
      </c>
    </row>
    <row r="84" spans="1:4" ht="51" x14ac:dyDescent="0.2">
      <c r="A84" s="54" t="s">
        <v>175</v>
      </c>
      <c r="B84" s="55" t="s">
        <v>174</v>
      </c>
      <c r="C84" s="16">
        <v>112753100</v>
      </c>
      <c r="D84" s="16">
        <v>112477800</v>
      </c>
    </row>
    <row r="85" spans="1:4" ht="38.25" x14ac:dyDescent="0.2">
      <c r="A85" s="18" t="s">
        <v>142</v>
      </c>
      <c r="B85" s="52" t="s">
        <v>143</v>
      </c>
      <c r="C85" s="16">
        <v>569447900</v>
      </c>
      <c r="D85" s="16">
        <v>0</v>
      </c>
    </row>
    <row r="86" spans="1:4" ht="38.25" x14ac:dyDescent="0.2">
      <c r="A86" s="18" t="s">
        <v>144</v>
      </c>
      <c r="B86" s="52" t="s">
        <v>145</v>
      </c>
      <c r="C86" s="16">
        <f>24472940-10932920</f>
        <v>13540020</v>
      </c>
      <c r="D86" s="16">
        <f>13540020-13540020</f>
        <v>0</v>
      </c>
    </row>
    <row r="87" spans="1:4" ht="25.5" x14ac:dyDescent="0.2">
      <c r="A87" s="18" t="s">
        <v>146</v>
      </c>
      <c r="B87" s="52" t="s">
        <v>147</v>
      </c>
      <c r="C87" s="16">
        <f>21817900</f>
        <v>21817900</v>
      </c>
      <c r="D87" s="16">
        <v>0</v>
      </c>
    </row>
    <row r="88" spans="1:4" x14ac:dyDescent="0.2">
      <c r="A88" s="19" t="s">
        <v>148</v>
      </c>
      <c r="B88" s="52" t="s">
        <v>149</v>
      </c>
      <c r="C88" s="16">
        <f>2069200+2122717+25718850+11982778.05+9449.9</f>
        <v>41902994.949999996</v>
      </c>
      <c r="D88" s="17">
        <f>2069200+2122717+25718850+11982778.05+9449.9</f>
        <v>41902994.949999996</v>
      </c>
    </row>
    <row r="89" spans="1:4" x14ac:dyDescent="0.2">
      <c r="A89" s="37" t="s">
        <v>150</v>
      </c>
      <c r="B89" s="52" t="s">
        <v>151</v>
      </c>
      <c r="C89" s="16">
        <f>SUM(C90:C96)</f>
        <v>1064688183.14</v>
      </c>
      <c r="D89" s="16">
        <f>SUM(D90:D96)</f>
        <v>1066780107</v>
      </c>
    </row>
    <row r="90" spans="1:4" ht="25.5" x14ac:dyDescent="0.2">
      <c r="A90" s="18" t="s">
        <v>152</v>
      </c>
      <c r="B90" s="53" t="s">
        <v>153</v>
      </c>
      <c r="C90" s="16">
        <f>58014409.66+1798420</f>
        <v>59812829.659999996</v>
      </c>
      <c r="D90" s="16">
        <f>58301120.66+2222076.31</f>
        <v>60523196.969999999</v>
      </c>
    </row>
    <row r="91" spans="1:4" ht="38.25" x14ac:dyDescent="0.2">
      <c r="A91" s="20" t="s">
        <v>154</v>
      </c>
      <c r="B91" s="53" t="s">
        <v>155</v>
      </c>
      <c r="C91" s="16">
        <v>32298700</v>
      </c>
      <c r="D91" s="16">
        <v>31226100</v>
      </c>
    </row>
    <row r="92" spans="1:4" ht="63.75" x14ac:dyDescent="0.2">
      <c r="A92" s="20" t="s">
        <v>156</v>
      </c>
      <c r="B92" s="53" t="s">
        <v>157</v>
      </c>
      <c r="C92" s="16">
        <f>23418700+585500</f>
        <v>24004200</v>
      </c>
      <c r="D92" s="17">
        <f>585500+23418700</f>
        <v>24004200</v>
      </c>
    </row>
    <row r="93" spans="1:4" ht="51" x14ac:dyDescent="0.2">
      <c r="A93" s="20" t="s">
        <v>158</v>
      </c>
      <c r="B93" s="53" t="s">
        <v>159</v>
      </c>
      <c r="C93" s="16">
        <v>4850100</v>
      </c>
      <c r="D93" s="17">
        <v>2425000</v>
      </c>
    </row>
    <row r="94" spans="1:4" ht="51" x14ac:dyDescent="0.2">
      <c r="A94" s="21" t="s">
        <v>160</v>
      </c>
      <c r="B94" s="53" t="s">
        <v>161</v>
      </c>
      <c r="C94" s="16">
        <v>12589.48</v>
      </c>
      <c r="D94" s="17">
        <v>13200.03</v>
      </c>
    </row>
    <row r="95" spans="1:4" ht="25.5" x14ac:dyDescent="0.2">
      <c r="A95" s="20" t="s">
        <v>162</v>
      </c>
      <c r="B95" s="53" t="s">
        <v>163</v>
      </c>
      <c r="C95" s="16">
        <f>4082280-400616</f>
        <v>3681664</v>
      </c>
      <c r="D95" s="17">
        <v>2521310</v>
      </c>
    </row>
    <row r="96" spans="1:4" x14ac:dyDescent="0.2">
      <c r="A96" s="22" t="s">
        <v>164</v>
      </c>
      <c r="B96" s="53" t="s">
        <v>165</v>
      </c>
      <c r="C96" s="16">
        <v>940028100</v>
      </c>
      <c r="D96" s="17">
        <v>946067100</v>
      </c>
    </row>
    <row r="97" spans="1:4" x14ac:dyDescent="0.2">
      <c r="A97" s="60" t="s">
        <v>166</v>
      </c>
      <c r="B97" s="61"/>
      <c r="C97" s="23">
        <f>C14+C78</f>
        <v>3378367507.0900002</v>
      </c>
      <c r="D97" s="23">
        <f>D14+D78</f>
        <v>2849972280.9499998</v>
      </c>
    </row>
    <row r="99" spans="1:4" x14ac:dyDescent="0.2">
      <c r="A99" s="2" t="s">
        <v>176</v>
      </c>
    </row>
  </sheetData>
  <sheetProtection password="D646" sheet="1" objects="1" scenarios="1"/>
  <mergeCells count="9">
    <mergeCell ref="A1:D1"/>
    <mergeCell ref="A2:D2"/>
    <mergeCell ref="A3:D3"/>
    <mergeCell ref="A9:D9"/>
    <mergeCell ref="A97:B97"/>
    <mergeCell ref="A12:C12"/>
    <mergeCell ref="A4:D4"/>
    <mergeCell ref="A5:D5"/>
    <mergeCell ref="A6:D6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4.1 доходы</vt:lpstr>
      <vt:lpstr>'4.1 доходы'!Область_печати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2019-03-04T08:45:17Z</cp:lastPrinted>
  <dcterms:created xsi:type="dcterms:W3CDTF">2019-03-01T07:58:51Z</dcterms:created>
  <dcterms:modified xsi:type="dcterms:W3CDTF">2019-03-04T08:45:21Z</dcterms:modified>
</cp:coreProperties>
</file>