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11.1 прогр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13" i="1" l="1"/>
  <c r="E13" i="1"/>
  <c r="F13" i="1"/>
  <c r="C13" i="1"/>
  <c r="F443" i="1" l="1"/>
  <c r="E443" i="1"/>
  <c r="D443" i="1"/>
  <c r="D442" i="1" s="1"/>
  <c r="C443" i="1"/>
  <c r="F442" i="1"/>
  <c r="E442" i="1"/>
  <c r="C442" i="1"/>
  <c r="F441" i="1"/>
  <c r="E441" i="1"/>
  <c r="D441" i="1"/>
  <c r="C441" i="1"/>
  <c r="C440" i="1" s="1"/>
  <c r="F440" i="1"/>
  <c r="E440" i="1"/>
  <c r="D440" i="1"/>
  <c r="F439" i="1"/>
  <c r="E439" i="1"/>
  <c r="D439" i="1"/>
  <c r="C439" i="1"/>
  <c r="F438" i="1"/>
  <c r="E438" i="1"/>
  <c r="D438" i="1"/>
  <c r="C438" i="1"/>
  <c r="F437" i="1"/>
  <c r="E437" i="1"/>
  <c r="D437" i="1"/>
  <c r="C437" i="1"/>
  <c r="F436" i="1"/>
  <c r="E436" i="1"/>
  <c r="D436" i="1"/>
  <c r="C436" i="1"/>
  <c r="F434" i="1"/>
  <c r="E434" i="1"/>
  <c r="D434" i="1"/>
  <c r="C434" i="1"/>
  <c r="C433" i="1" s="1"/>
  <c r="C432" i="1" s="1"/>
  <c r="F433" i="1"/>
  <c r="F432" i="1" s="1"/>
  <c r="E433" i="1"/>
  <c r="E432" i="1" s="1"/>
  <c r="D433" i="1"/>
  <c r="D432" i="1" s="1"/>
  <c r="F431" i="1"/>
  <c r="E431" i="1"/>
  <c r="D431" i="1"/>
  <c r="C431" i="1"/>
  <c r="F430" i="1"/>
  <c r="E430" i="1"/>
  <c r="D430" i="1"/>
  <c r="C430" i="1"/>
  <c r="C429" i="1" s="1"/>
  <c r="F429" i="1"/>
  <c r="E429" i="1"/>
  <c r="D429" i="1"/>
  <c r="F428" i="1"/>
  <c r="E428" i="1"/>
  <c r="D428" i="1"/>
  <c r="C428" i="1"/>
  <c r="C427" i="1" s="1"/>
  <c r="C426" i="1" s="1"/>
  <c r="F427" i="1"/>
  <c r="F426" i="1" s="1"/>
  <c r="E427" i="1"/>
  <c r="E426" i="1" s="1"/>
  <c r="D427" i="1"/>
  <c r="D426" i="1" s="1"/>
  <c r="F424" i="1"/>
  <c r="E424" i="1"/>
  <c r="D424" i="1"/>
  <c r="C424" i="1"/>
  <c r="C423" i="1" s="1"/>
  <c r="F423" i="1"/>
  <c r="E423" i="1"/>
  <c r="D423" i="1"/>
  <c r="F422" i="1"/>
  <c r="E422" i="1"/>
  <c r="D422" i="1"/>
  <c r="C422" i="1"/>
  <c r="C421" i="1" s="1"/>
  <c r="F421" i="1"/>
  <c r="E421" i="1"/>
  <c r="D421" i="1"/>
  <c r="F418" i="1"/>
  <c r="E418" i="1"/>
  <c r="D418" i="1"/>
  <c r="C418" i="1"/>
  <c r="C417" i="1" s="1"/>
  <c r="F417" i="1"/>
  <c r="E417" i="1"/>
  <c r="D417" i="1"/>
  <c r="F416" i="1"/>
  <c r="E416" i="1"/>
  <c r="D416" i="1"/>
  <c r="C416" i="1"/>
  <c r="C415" i="1" s="1"/>
  <c r="F415" i="1"/>
  <c r="E415" i="1"/>
  <c r="D415" i="1"/>
  <c r="F414" i="1"/>
  <c r="E414" i="1"/>
  <c r="D414" i="1"/>
  <c r="C414" i="1"/>
  <c r="F413" i="1"/>
  <c r="E413" i="1"/>
  <c r="D413" i="1"/>
  <c r="C413" i="1"/>
  <c r="F412" i="1"/>
  <c r="E412" i="1"/>
  <c r="D412" i="1"/>
  <c r="C412" i="1"/>
  <c r="C411" i="1" s="1"/>
  <c r="F411" i="1"/>
  <c r="E411" i="1"/>
  <c r="D411" i="1"/>
  <c r="F410" i="1"/>
  <c r="E410" i="1"/>
  <c r="D410" i="1"/>
  <c r="C410" i="1"/>
  <c r="F409" i="1"/>
  <c r="E409" i="1"/>
  <c r="D409" i="1"/>
  <c r="C409" i="1"/>
  <c r="F408" i="1"/>
  <c r="E408" i="1"/>
  <c r="D408" i="1"/>
  <c r="C408" i="1"/>
  <c r="C407" i="1" s="1"/>
  <c r="F407" i="1"/>
  <c r="E407" i="1"/>
  <c r="D407" i="1"/>
  <c r="F406" i="1"/>
  <c r="E406" i="1"/>
  <c r="D406" i="1"/>
  <c r="C406" i="1"/>
  <c r="F405" i="1"/>
  <c r="E405" i="1"/>
  <c r="D405" i="1"/>
  <c r="C405" i="1"/>
  <c r="F404" i="1"/>
  <c r="E404" i="1"/>
  <c r="D404" i="1"/>
  <c r="C404" i="1"/>
  <c r="C403" i="1" s="1"/>
  <c r="F403" i="1"/>
  <c r="E403" i="1"/>
  <c r="D403" i="1"/>
  <c r="F402" i="1"/>
  <c r="E402" i="1"/>
  <c r="D402" i="1"/>
  <c r="C402" i="1"/>
  <c r="C401" i="1" s="1"/>
  <c r="F401" i="1"/>
  <c r="E401" i="1"/>
  <c r="D401" i="1"/>
  <c r="F400" i="1"/>
  <c r="E400" i="1"/>
  <c r="D400" i="1"/>
  <c r="C400" i="1"/>
  <c r="C399" i="1" s="1"/>
  <c r="F399" i="1"/>
  <c r="E399" i="1"/>
  <c r="D399" i="1"/>
  <c r="F397" i="1"/>
  <c r="F396" i="1" s="1"/>
  <c r="F395" i="1" s="1"/>
  <c r="E397" i="1"/>
  <c r="E396" i="1" s="1"/>
  <c r="E395" i="1" s="1"/>
  <c r="D397" i="1"/>
  <c r="D396" i="1" s="1"/>
  <c r="D395" i="1" s="1"/>
  <c r="C397" i="1"/>
  <c r="F394" i="1"/>
  <c r="E394" i="1"/>
  <c r="D394" i="1"/>
  <c r="C394" i="1"/>
  <c r="C393" i="1" s="1"/>
  <c r="F393" i="1"/>
  <c r="E393" i="1"/>
  <c r="D393" i="1"/>
  <c r="F392" i="1"/>
  <c r="E392" i="1"/>
  <c r="D392" i="1"/>
  <c r="C392" i="1"/>
  <c r="F391" i="1"/>
  <c r="E391" i="1"/>
  <c r="D391" i="1"/>
  <c r="C391" i="1"/>
  <c r="F390" i="1"/>
  <c r="E390" i="1"/>
  <c r="D390" i="1"/>
  <c r="C390" i="1"/>
  <c r="C389" i="1" s="1"/>
  <c r="F389" i="1"/>
  <c r="E389" i="1"/>
  <c r="D389" i="1"/>
  <c r="F388" i="1"/>
  <c r="E388" i="1"/>
  <c r="D388" i="1"/>
  <c r="C388" i="1"/>
  <c r="C387" i="1" s="1"/>
  <c r="F387" i="1"/>
  <c r="E387" i="1"/>
  <c r="D387" i="1"/>
  <c r="F386" i="1"/>
  <c r="E386" i="1"/>
  <c r="D386" i="1"/>
  <c r="C386" i="1"/>
  <c r="C385" i="1" s="1"/>
  <c r="F385" i="1"/>
  <c r="E385" i="1"/>
  <c r="D385" i="1"/>
  <c r="F384" i="1"/>
  <c r="E384" i="1"/>
  <c r="D384" i="1"/>
  <c r="C384" i="1"/>
  <c r="C383" i="1" s="1"/>
  <c r="F383" i="1"/>
  <c r="E383" i="1"/>
  <c r="D383" i="1"/>
  <c r="F381" i="1"/>
  <c r="E381" i="1"/>
  <c r="D381" i="1"/>
  <c r="C381" i="1"/>
  <c r="F380" i="1"/>
  <c r="E380" i="1"/>
  <c r="D380" i="1"/>
  <c r="C380" i="1"/>
  <c r="F379" i="1"/>
  <c r="E379" i="1"/>
  <c r="D379" i="1"/>
  <c r="C379" i="1"/>
  <c r="C378" i="1" s="1"/>
  <c r="F378" i="1"/>
  <c r="E378" i="1"/>
  <c r="D378" i="1"/>
  <c r="F377" i="1"/>
  <c r="E377" i="1"/>
  <c r="D377" i="1"/>
  <c r="C377" i="1"/>
  <c r="F376" i="1"/>
  <c r="E376" i="1"/>
  <c r="D376" i="1"/>
  <c r="C376" i="1"/>
  <c r="F375" i="1"/>
  <c r="E375" i="1"/>
  <c r="D375" i="1"/>
  <c r="C375" i="1"/>
  <c r="F374" i="1"/>
  <c r="E374" i="1"/>
  <c r="D374" i="1"/>
  <c r="C374" i="1"/>
  <c r="F373" i="1"/>
  <c r="E373" i="1"/>
  <c r="D373" i="1"/>
  <c r="C373" i="1"/>
  <c r="C372" i="1" s="1"/>
  <c r="F372" i="1"/>
  <c r="E372" i="1"/>
  <c r="D372" i="1"/>
  <c r="F371" i="1"/>
  <c r="E371" i="1"/>
  <c r="D371" i="1"/>
  <c r="C371" i="1"/>
  <c r="C370" i="1" s="1"/>
  <c r="F370" i="1"/>
  <c r="E370" i="1"/>
  <c r="D370" i="1"/>
  <c r="F369" i="1"/>
  <c r="E369" i="1"/>
  <c r="D369" i="1"/>
  <c r="C369" i="1"/>
  <c r="C368" i="1" s="1"/>
  <c r="F368" i="1"/>
  <c r="E368" i="1"/>
  <c r="D368" i="1"/>
  <c r="F367" i="1"/>
  <c r="E367" i="1"/>
  <c r="D367" i="1"/>
  <c r="C367" i="1"/>
  <c r="F366" i="1"/>
  <c r="E366" i="1"/>
  <c r="D366" i="1"/>
  <c r="C366" i="1"/>
  <c r="F365" i="1"/>
  <c r="E365" i="1"/>
  <c r="D365" i="1"/>
  <c r="C365" i="1"/>
  <c r="C364" i="1" s="1"/>
  <c r="F364" i="1"/>
  <c r="E364" i="1"/>
  <c r="D364" i="1"/>
  <c r="F363" i="1"/>
  <c r="E363" i="1"/>
  <c r="D363" i="1"/>
  <c r="C363" i="1"/>
  <c r="F362" i="1"/>
  <c r="E362" i="1"/>
  <c r="D362" i="1"/>
  <c r="C362" i="1"/>
  <c r="F360" i="1"/>
  <c r="E360" i="1"/>
  <c r="D360" i="1"/>
  <c r="C360" i="1"/>
  <c r="C359" i="1" s="1"/>
  <c r="F359" i="1"/>
  <c r="E359" i="1"/>
  <c r="D359" i="1"/>
  <c r="F358" i="1"/>
  <c r="E358" i="1"/>
  <c r="D358" i="1"/>
  <c r="C358" i="1"/>
  <c r="C357" i="1" s="1"/>
  <c r="F357" i="1"/>
  <c r="E357" i="1"/>
  <c r="D357" i="1"/>
  <c r="F356" i="1"/>
  <c r="E356" i="1"/>
  <c r="D356" i="1"/>
  <c r="C356" i="1"/>
  <c r="C355" i="1" s="1"/>
  <c r="F355" i="1"/>
  <c r="E355" i="1"/>
  <c r="D355" i="1"/>
  <c r="F354" i="1"/>
  <c r="E354" i="1"/>
  <c r="D354" i="1"/>
  <c r="C354" i="1"/>
  <c r="C353" i="1" s="1"/>
  <c r="F353" i="1"/>
  <c r="E353" i="1"/>
  <c r="D353" i="1"/>
  <c r="F352" i="1"/>
  <c r="E352" i="1"/>
  <c r="D352" i="1"/>
  <c r="C352" i="1"/>
  <c r="C351" i="1" s="1"/>
  <c r="F351" i="1"/>
  <c r="E351" i="1"/>
  <c r="D351" i="1"/>
  <c r="F350" i="1"/>
  <c r="E350" i="1"/>
  <c r="D350" i="1"/>
  <c r="D349" i="1" s="1"/>
  <c r="C350" i="1"/>
  <c r="C349" i="1" s="1"/>
  <c r="F349" i="1"/>
  <c r="E349" i="1"/>
  <c r="F348" i="1"/>
  <c r="E348" i="1"/>
  <c r="D348" i="1"/>
  <c r="C348" i="1"/>
  <c r="C347" i="1" s="1"/>
  <c r="F347" i="1"/>
  <c r="E347" i="1"/>
  <c r="D347" i="1"/>
  <c r="F345" i="1"/>
  <c r="E345" i="1"/>
  <c r="D345" i="1"/>
  <c r="C345" i="1"/>
  <c r="F344" i="1"/>
  <c r="E344" i="1"/>
  <c r="D344" i="1"/>
  <c r="C344" i="1"/>
  <c r="F343" i="1"/>
  <c r="F342" i="1" s="1"/>
  <c r="E343" i="1"/>
  <c r="E342" i="1" s="1"/>
  <c r="D343" i="1"/>
  <c r="D342" i="1" s="1"/>
  <c r="C343" i="1"/>
  <c r="C342" i="1" s="1"/>
  <c r="F341" i="1"/>
  <c r="E341" i="1"/>
  <c r="D341" i="1"/>
  <c r="C341" i="1"/>
  <c r="F340" i="1"/>
  <c r="E340" i="1"/>
  <c r="D340" i="1"/>
  <c r="C340" i="1"/>
  <c r="F339" i="1"/>
  <c r="E339" i="1"/>
  <c r="E338" i="1" s="1"/>
  <c r="D339" i="1"/>
  <c r="D338" i="1" s="1"/>
  <c r="C339" i="1"/>
  <c r="C338" i="1" s="1"/>
  <c r="F338" i="1"/>
  <c r="F337" i="1"/>
  <c r="E337" i="1"/>
  <c r="D337" i="1"/>
  <c r="C337" i="1"/>
  <c r="F336" i="1"/>
  <c r="E336" i="1"/>
  <c r="D336" i="1"/>
  <c r="C336" i="1"/>
  <c r="F335" i="1"/>
  <c r="E335" i="1"/>
  <c r="D335" i="1"/>
  <c r="C335" i="1"/>
  <c r="C334" i="1" s="1"/>
  <c r="F334" i="1"/>
  <c r="E334" i="1"/>
  <c r="D334" i="1"/>
  <c r="F333" i="1"/>
  <c r="E333" i="1"/>
  <c r="D333" i="1"/>
  <c r="C333" i="1"/>
  <c r="C332" i="1" s="1"/>
  <c r="F332" i="1"/>
  <c r="E332" i="1"/>
  <c r="D332" i="1"/>
  <c r="F331" i="1"/>
  <c r="E331" i="1"/>
  <c r="D331" i="1"/>
  <c r="C331" i="1"/>
  <c r="F330" i="1"/>
  <c r="E330" i="1"/>
  <c r="D330" i="1"/>
  <c r="C330" i="1"/>
  <c r="F327" i="1"/>
  <c r="F326" i="1" s="1"/>
  <c r="E327" i="1"/>
  <c r="E326" i="1" s="1"/>
  <c r="D327" i="1"/>
  <c r="D326" i="1" s="1"/>
  <c r="C327" i="1"/>
  <c r="C326" i="1" s="1"/>
  <c r="F325" i="1"/>
  <c r="E325" i="1"/>
  <c r="E324" i="1" s="1"/>
  <c r="D325" i="1"/>
  <c r="D324" i="1" s="1"/>
  <c r="C325" i="1"/>
  <c r="C324" i="1" s="1"/>
  <c r="F324" i="1"/>
  <c r="F323" i="1"/>
  <c r="E323" i="1"/>
  <c r="D323" i="1"/>
  <c r="C323" i="1"/>
  <c r="C322" i="1" s="1"/>
  <c r="F322" i="1"/>
  <c r="E322" i="1"/>
  <c r="D322" i="1"/>
  <c r="F321" i="1"/>
  <c r="E321" i="1"/>
  <c r="D321" i="1"/>
  <c r="D320" i="1" s="1"/>
  <c r="C321" i="1"/>
  <c r="C320" i="1" s="1"/>
  <c r="F320" i="1"/>
  <c r="E320" i="1"/>
  <c r="F319" i="1"/>
  <c r="E319" i="1"/>
  <c r="D319" i="1"/>
  <c r="C319" i="1"/>
  <c r="C318" i="1" s="1"/>
  <c r="F318" i="1"/>
  <c r="E318" i="1"/>
  <c r="D318" i="1"/>
  <c r="F316" i="1"/>
  <c r="E316" i="1"/>
  <c r="D316" i="1"/>
  <c r="C316" i="1"/>
  <c r="C315" i="1" s="1"/>
  <c r="F315" i="1"/>
  <c r="E315" i="1"/>
  <c r="D315" i="1"/>
  <c r="F314" i="1"/>
  <c r="E314" i="1"/>
  <c r="D314" i="1"/>
  <c r="C314" i="1"/>
  <c r="F313" i="1"/>
  <c r="E313" i="1"/>
  <c r="D313" i="1"/>
  <c r="C313" i="1"/>
  <c r="F312" i="1"/>
  <c r="E312" i="1"/>
  <c r="D312" i="1"/>
  <c r="C312" i="1"/>
  <c r="F311" i="1"/>
  <c r="E311" i="1"/>
  <c r="D311" i="1"/>
  <c r="C311" i="1"/>
  <c r="F310" i="1"/>
  <c r="E310" i="1"/>
  <c r="D310" i="1"/>
  <c r="C310" i="1"/>
  <c r="F309" i="1"/>
  <c r="E309" i="1"/>
  <c r="D309" i="1"/>
  <c r="C309" i="1"/>
  <c r="F308" i="1"/>
  <c r="E308" i="1"/>
  <c r="D308" i="1"/>
  <c r="C308" i="1"/>
  <c r="F307" i="1"/>
  <c r="E307" i="1"/>
  <c r="D307" i="1"/>
  <c r="C307" i="1"/>
  <c r="F306" i="1"/>
  <c r="E306" i="1"/>
  <c r="D306" i="1"/>
  <c r="C306" i="1"/>
  <c r="F305" i="1"/>
  <c r="E305" i="1"/>
  <c r="D305" i="1"/>
  <c r="C305" i="1"/>
  <c r="F303" i="1"/>
  <c r="E303" i="1"/>
  <c r="D303" i="1"/>
  <c r="C303" i="1"/>
  <c r="C302" i="1" s="1"/>
  <c r="F302" i="1"/>
  <c r="E302" i="1"/>
  <c r="D302" i="1"/>
  <c r="F301" i="1"/>
  <c r="E301" i="1"/>
  <c r="E300" i="1" s="1"/>
  <c r="D301" i="1"/>
  <c r="D300" i="1" s="1"/>
  <c r="C301" i="1"/>
  <c r="C300" i="1" s="1"/>
  <c r="F300" i="1"/>
  <c r="F299" i="1"/>
  <c r="E299" i="1"/>
  <c r="D299" i="1"/>
  <c r="D298" i="1" s="1"/>
  <c r="C299" i="1"/>
  <c r="C298" i="1" s="1"/>
  <c r="F298" i="1"/>
  <c r="E298" i="1"/>
  <c r="F297" i="1"/>
  <c r="E297" i="1"/>
  <c r="D297" i="1"/>
  <c r="C297" i="1"/>
  <c r="C296" i="1" s="1"/>
  <c r="F296" i="1"/>
  <c r="E296" i="1"/>
  <c r="D296" i="1"/>
  <c r="F295" i="1"/>
  <c r="F294" i="1" s="1"/>
  <c r="E295" i="1"/>
  <c r="E294" i="1" s="1"/>
  <c r="D295" i="1"/>
  <c r="D294" i="1" s="1"/>
  <c r="C295" i="1"/>
  <c r="C294" i="1"/>
  <c r="F293" i="1"/>
  <c r="F292" i="1" s="1"/>
  <c r="E293" i="1"/>
  <c r="E292" i="1" s="1"/>
  <c r="D293" i="1"/>
  <c r="D292" i="1" s="1"/>
  <c r="C293" i="1"/>
  <c r="C292" i="1" s="1"/>
  <c r="F291" i="1"/>
  <c r="F290" i="1" s="1"/>
  <c r="E291" i="1"/>
  <c r="E290" i="1" s="1"/>
  <c r="D291" i="1"/>
  <c r="D290" i="1" s="1"/>
  <c r="C291" i="1"/>
  <c r="C290" i="1" s="1"/>
  <c r="F289" i="1"/>
  <c r="F288" i="1" s="1"/>
  <c r="E289" i="1"/>
  <c r="E288" i="1" s="1"/>
  <c r="D289" i="1"/>
  <c r="D288" i="1" s="1"/>
  <c r="C289" i="1"/>
  <c r="C288" i="1" s="1"/>
  <c r="F286" i="1"/>
  <c r="E286" i="1"/>
  <c r="D286" i="1"/>
  <c r="C286" i="1"/>
  <c r="C285" i="1" s="1"/>
  <c r="F285" i="1"/>
  <c r="E285" i="1"/>
  <c r="D285" i="1"/>
  <c r="F284" i="1"/>
  <c r="E284" i="1"/>
  <c r="D284" i="1"/>
  <c r="C284" i="1"/>
  <c r="C283" i="1" s="1"/>
  <c r="F283" i="1"/>
  <c r="E283" i="1"/>
  <c r="D283" i="1"/>
  <c r="F282" i="1"/>
  <c r="E282" i="1"/>
  <c r="D282" i="1"/>
  <c r="D281" i="1" s="1"/>
  <c r="C282" i="1"/>
  <c r="C281" i="1" s="1"/>
  <c r="F281" i="1"/>
  <c r="E281" i="1"/>
  <c r="F280" i="1"/>
  <c r="E280" i="1"/>
  <c r="D280" i="1"/>
  <c r="D279" i="1" s="1"/>
  <c r="C280" i="1"/>
  <c r="C279" i="1" s="1"/>
  <c r="F279" i="1"/>
  <c r="E279" i="1"/>
  <c r="F278" i="1"/>
  <c r="E278" i="1"/>
  <c r="D278" i="1"/>
  <c r="D277" i="1" s="1"/>
  <c r="C278" i="1"/>
  <c r="C277" i="1" s="1"/>
  <c r="F277" i="1"/>
  <c r="E277" i="1"/>
  <c r="F276" i="1"/>
  <c r="E276" i="1"/>
  <c r="D276" i="1"/>
  <c r="C276" i="1"/>
  <c r="C275" i="1" s="1"/>
  <c r="F275" i="1"/>
  <c r="E275" i="1"/>
  <c r="D275" i="1"/>
  <c r="F274" i="1"/>
  <c r="E274" i="1"/>
  <c r="D274" i="1"/>
  <c r="C274" i="1"/>
  <c r="F273" i="1"/>
  <c r="E273" i="1"/>
  <c r="D273" i="1"/>
  <c r="C273" i="1"/>
  <c r="F272" i="1"/>
  <c r="E272" i="1"/>
  <c r="D272" i="1"/>
  <c r="C272" i="1"/>
  <c r="F271" i="1"/>
  <c r="E271" i="1"/>
  <c r="D271" i="1"/>
  <c r="C271" i="1"/>
  <c r="F270" i="1"/>
  <c r="F269" i="1" s="1"/>
  <c r="E270" i="1"/>
  <c r="E269" i="1" s="1"/>
  <c r="D270" i="1"/>
  <c r="D269" i="1" s="1"/>
  <c r="C270" i="1"/>
  <c r="C269" i="1" s="1"/>
  <c r="F268" i="1"/>
  <c r="F267" i="1" s="1"/>
  <c r="E268" i="1"/>
  <c r="E267" i="1" s="1"/>
  <c r="D268" i="1"/>
  <c r="D267" i="1" s="1"/>
  <c r="C268" i="1"/>
  <c r="C267" i="1" s="1"/>
  <c r="F266" i="1"/>
  <c r="F265" i="1" s="1"/>
  <c r="E266" i="1"/>
  <c r="E265" i="1" s="1"/>
  <c r="D266" i="1"/>
  <c r="D265" i="1" s="1"/>
  <c r="C266" i="1"/>
  <c r="C265" i="1" s="1"/>
  <c r="F264" i="1"/>
  <c r="E264" i="1"/>
  <c r="E263" i="1" s="1"/>
  <c r="D264" i="1"/>
  <c r="D263" i="1" s="1"/>
  <c r="C264" i="1"/>
  <c r="C263" i="1" s="1"/>
  <c r="F263" i="1"/>
  <c r="F262" i="1"/>
  <c r="E262" i="1"/>
  <c r="E261" i="1" s="1"/>
  <c r="D262" i="1"/>
  <c r="D261" i="1" s="1"/>
  <c r="C262" i="1"/>
  <c r="C261" i="1" s="1"/>
  <c r="F261" i="1"/>
  <c r="F260" i="1"/>
  <c r="E260" i="1"/>
  <c r="E259" i="1" s="1"/>
  <c r="D260" i="1"/>
  <c r="D259" i="1" s="1"/>
  <c r="C260" i="1"/>
  <c r="C259" i="1" s="1"/>
  <c r="F259" i="1"/>
  <c r="F258" i="1"/>
  <c r="E258" i="1"/>
  <c r="D258" i="1"/>
  <c r="D257" i="1" s="1"/>
  <c r="C258" i="1"/>
  <c r="C257" i="1" s="1"/>
  <c r="F257" i="1"/>
  <c r="E257" i="1"/>
  <c r="F256" i="1"/>
  <c r="F255" i="1" s="1"/>
  <c r="E256" i="1"/>
  <c r="E255" i="1" s="1"/>
  <c r="D256" i="1"/>
  <c r="D255" i="1" s="1"/>
  <c r="C256" i="1"/>
  <c r="C255" i="1" s="1"/>
  <c r="F254" i="1"/>
  <c r="E254" i="1"/>
  <c r="D254" i="1"/>
  <c r="C254" i="1"/>
  <c r="C253" i="1" s="1"/>
  <c r="F253" i="1"/>
  <c r="E253" i="1"/>
  <c r="D253" i="1"/>
  <c r="F252" i="1"/>
  <c r="E252" i="1"/>
  <c r="D252" i="1"/>
  <c r="C252" i="1"/>
  <c r="F251" i="1"/>
  <c r="E251" i="1"/>
  <c r="D251" i="1"/>
  <c r="C251" i="1"/>
  <c r="F250" i="1"/>
  <c r="E250" i="1"/>
  <c r="D250" i="1"/>
  <c r="C250" i="1"/>
  <c r="C249" i="1" s="1"/>
  <c r="F249" i="1"/>
  <c r="E249" i="1"/>
  <c r="D249" i="1"/>
  <c r="F248" i="1"/>
  <c r="E248" i="1"/>
  <c r="D248" i="1"/>
  <c r="C248" i="1"/>
  <c r="C247" i="1" s="1"/>
  <c r="F247" i="1"/>
  <c r="E247" i="1"/>
  <c r="D247" i="1"/>
  <c r="F246" i="1"/>
  <c r="E246" i="1"/>
  <c r="D246" i="1"/>
  <c r="C246" i="1"/>
  <c r="F245" i="1"/>
  <c r="E245" i="1"/>
  <c r="D245" i="1"/>
  <c r="C245" i="1"/>
  <c r="F244" i="1"/>
  <c r="E244" i="1"/>
  <c r="D244" i="1"/>
  <c r="C244" i="1"/>
  <c r="F243" i="1"/>
  <c r="E243" i="1"/>
  <c r="D243" i="1"/>
  <c r="C243" i="1"/>
  <c r="F242" i="1"/>
  <c r="E242" i="1"/>
  <c r="E241" i="1" s="1"/>
  <c r="D242" i="1"/>
  <c r="D241" i="1" s="1"/>
  <c r="C242" i="1"/>
  <c r="C241" i="1" s="1"/>
  <c r="F241" i="1"/>
  <c r="F240" i="1"/>
  <c r="E240" i="1"/>
  <c r="E239" i="1" s="1"/>
  <c r="D240" i="1"/>
  <c r="D239" i="1" s="1"/>
  <c r="C240" i="1"/>
  <c r="C239" i="1" s="1"/>
  <c r="F239" i="1"/>
  <c r="F238" i="1"/>
  <c r="E238" i="1"/>
  <c r="D238" i="1"/>
  <c r="C238" i="1"/>
  <c r="C237" i="1" s="1"/>
  <c r="F237" i="1"/>
  <c r="E237" i="1"/>
  <c r="D237" i="1"/>
  <c r="F236" i="1"/>
  <c r="E236" i="1"/>
  <c r="D236" i="1"/>
  <c r="C236" i="1"/>
  <c r="C235" i="1" s="1"/>
  <c r="F235" i="1"/>
  <c r="E235" i="1"/>
  <c r="D235" i="1"/>
  <c r="F234" i="1"/>
  <c r="F233" i="1" s="1"/>
  <c r="E234" i="1"/>
  <c r="E233" i="1" s="1"/>
  <c r="D234" i="1"/>
  <c r="D233" i="1" s="1"/>
  <c r="C234" i="1"/>
  <c r="C233" i="1" s="1"/>
  <c r="F232" i="1"/>
  <c r="E232" i="1"/>
  <c r="E231" i="1" s="1"/>
  <c r="D232" i="1"/>
  <c r="D231" i="1" s="1"/>
  <c r="C232" i="1"/>
  <c r="C231" i="1" s="1"/>
  <c r="F231" i="1"/>
  <c r="F230" i="1"/>
  <c r="E230" i="1"/>
  <c r="D230" i="1"/>
  <c r="D229" i="1" s="1"/>
  <c r="C230" i="1"/>
  <c r="C229" i="1" s="1"/>
  <c r="F229" i="1"/>
  <c r="E229" i="1"/>
  <c r="F228" i="1"/>
  <c r="E228" i="1"/>
  <c r="D228" i="1"/>
  <c r="C228" i="1"/>
  <c r="C227" i="1" s="1"/>
  <c r="F227" i="1"/>
  <c r="E227" i="1"/>
  <c r="D227" i="1"/>
  <c r="F226" i="1"/>
  <c r="F225" i="1" s="1"/>
  <c r="E226" i="1"/>
  <c r="E225" i="1" s="1"/>
  <c r="D226" i="1"/>
  <c r="D225" i="1" s="1"/>
  <c r="C226" i="1"/>
  <c r="C225" i="1" s="1"/>
  <c r="F224" i="1"/>
  <c r="F223" i="1" s="1"/>
  <c r="E224" i="1"/>
  <c r="E223" i="1" s="1"/>
  <c r="D224" i="1"/>
  <c r="D223" i="1" s="1"/>
  <c r="C224" i="1"/>
  <c r="C223" i="1" s="1"/>
  <c r="F222" i="1"/>
  <c r="F221" i="1" s="1"/>
  <c r="E222" i="1"/>
  <c r="E221" i="1" s="1"/>
  <c r="D222" i="1"/>
  <c r="D221" i="1" s="1"/>
  <c r="C222" i="1"/>
  <c r="C221" i="1" s="1"/>
  <c r="F220" i="1"/>
  <c r="E220" i="1"/>
  <c r="E219" i="1" s="1"/>
  <c r="D220" i="1"/>
  <c r="D219" i="1" s="1"/>
  <c r="C220" i="1"/>
  <c r="C219" i="1" s="1"/>
  <c r="F219" i="1"/>
  <c r="F216" i="1"/>
  <c r="E216" i="1"/>
  <c r="D216" i="1"/>
  <c r="C216" i="1"/>
  <c r="C215" i="1" s="1"/>
  <c r="C214" i="1" s="1"/>
  <c r="F215" i="1"/>
  <c r="F214" i="1" s="1"/>
  <c r="E215" i="1"/>
  <c r="E214" i="1" s="1"/>
  <c r="D215" i="1"/>
  <c r="D214" i="1" s="1"/>
  <c r="F213" i="1"/>
  <c r="E213" i="1"/>
  <c r="D213" i="1"/>
  <c r="C213" i="1"/>
  <c r="C212" i="1" s="1"/>
  <c r="F212" i="1"/>
  <c r="E212" i="1"/>
  <c r="D212" i="1"/>
  <c r="F211" i="1"/>
  <c r="E211" i="1"/>
  <c r="D211" i="1"/>
  <c r="C211" i="1"/>
  <c r="C210" i="1" s="1"/>
  <c r="F210" i="1"/>
  <c r="E210" i="1"/>
  <c r="D210" i="1"/>
  <c r="F209" i="1"/>
  <c r="E209" i="1"/>
  <c r="D209" i="1"/>
  <c r="C209" i="1"/>
  <c r="C208" i="1" s="1"/>
  <c r="F208" i="1"/>
  <c r="E208" i="1"/>
  <c r="D208" i="1"/>
  <c r="F207" i="1"/>
  <c r="E207" i="1"/>
  <c r="D207" i="1"/>
  <c r="D206" i="1" s="1"/>
  <c r="C207" i="1"/>
  <c r="C206" i="1" s="1"/>
  <c r="F206" i="1"/>
  <c r="E206" i="1"/>
  <c r="F205" i="1"/>
  <c r="E205" i="1"/>
  <c r="D205" i="1"/>
  <c r="D204" i="1" s="1"/>
  <c r="C205" i="1"/>
  <c r="C204" i="1" s="1"/>
  <c r="F204" i="1"/>
  <c r="E204" i="1"/>
  <c r="F203" i="1"/>
  <c r="E203" i="1"/>
  <c r="D203" i="1"/>
  <c r="C203" i="1"/>
  <c r="C202" i="1" s="1"/>
  <c r="F202" i="1"/>
  <c r="E202" i="1"/>
  <c r="D202" i="1"/>
  <c r="F201" i="1"/>
  <c r="E201" i="1"/>
  <c r="D201" i="1"/>
  <c r="C201" i="1"/>
  <c r="C200" i="1" s="1"/>
  <c r="F200" i="1"/>
  <c r="E200" i="1"/>
  <c r="D200" i="1"/>
  <c r="F199" i="1"/>
  <c r="E199" i="1"/>
  <c r="E198" i="1" s="1"/>
  <c r="D199" i="1"/>
  <c r="D198" i="1" s="1"/>
  <c r="C199" i="1"/>
  <c r="C198" i="1" s="1"/>
  <c r="F198" i="1"/>
  <c r="F197" i="1"/>
  <c r="E197" i="1"/>
  <c r="D197" i="1"/>
  <c r="C197" i="1"/>
  <c r="F196" i="1"/>
  <c r="E196" i="1"/>
  <c r="D196" i="1"/>
  <c r="C196" i="1"/>
  <c r="F195" i="1"/>
  <c r="E195" i="1"/>
  <c r="D195" i="1"/>
  <c r="C195" i="1"/>
  <c r="C194" i="1" s="1"/>
  <c r="F194" i="1"/>
  <c r="E194" i="1"/>
  <c r="D194" i="1"/>
  <c r="F193" i="1"/>
  <c r="E193" i="1"/>
  <c r="D193" i="1"/>
  <c r="C193" i="1"/>
  <c r="C192" i="1" s="1"/>
  <c r="F192" i="1"/>
  <c r="E192" i="1"/>
  <c r="D192" i="1"/>
  <c r="F191" i="1"/>
  <c r="E191" i="1"/>
  <c r="D191" i="1"/>
  <c r="C191" i="1"/>
  <c r="F190" i="1"/>
  <c r="E190" i="1"/>
  <c r="D190" i="1"/>
  <c r="C190" i="1"/>
  <c r="F188" i="1"/>
  <c r="E188" i="1"/>
  <c r="D188" i="1"/>
  <c r="C188" i="1"/>
  <c r="C187" i="1" s="1"/>
  <c r="F187" i="1"/>
  <c r="E187" i="1"/>
  <c r="D187" i="1"/>
  <c r="F186" i="1"/>
  <c r="E186" i="1"/>
  <c r="D186" i="1"/>
  <c r="C186" i="1"/>
  <c r="C185" i="1" s="1"/>
  <c r="F185" i="1"/>
  <c r="E185" i="1"/>
  <c r="D185" i="1"/>
  <c r="F184" i="1"/>
  <c r="E184" i="1"/>
  <c r="D184" i="1"/>
  <c r="C184" i="1"/>
  <c r="F183" i="1"/>
  <c r="E183" i="1"/>
  <c r="D183" i="1"/>
  <c r="C183" i="1"/>
  <c r="F182" i="1"/>
  <c r="E182" i="1"/>
  <c r="D182" i="1"/>
  <c r="C182" i="1"/>
  <c r="C181" i="1" s="1"/>
  <c r="F181" i="1"/>
  <c r="E181" i="1"/>
  <c r="D181" i="1"/>
  <c r="F180" i="1"/>
  <c r="F179" i="1" s="1"/>
  <c r="E180" i="1"/>
  <c r="E179" i="1" s="1"/>
  <c r="D180" i="1"/>
  <c r="D179" i="1" s="1"/>
  <c r="C180" i="1"/>
  <c r="C179" i="1" s="1"/>
  <c r="F178" i="1"/>
  <c r="E178" i="1"/>
  <c r="D178" i="1"/>
  <c r="C178" i="1"/>
  <c r="C177" i="1" s="1"/>
  <c r="F177" i="1"/>
  <c r="E177" i="1"/>
  <c r="D177" i="1"/>
  <c r="F176" i="1"/>
  <c r="E176" i="1"/>
  <c r="D176" i="1"/>
  <c r="C176" i="1"/>
  <c r="F175" i="1"/>
  <c r="E175" i="1"/>
  <c r="D175" i="1"/>
  <c r="C175" i="1"/>
  <c r="F173" i="1"/>
  <c r="E173" i="1"/>
  <c r="D173" i="1"/>
  <c r="C173" i="1"/>
  <c r="C172" i="1" s="1"/>
  <c r="F172" i="1"/>
  <c r="E172" i="1"/>
  <c r="D172" i="1"/>
  <c r="F171" i="1"/>
  <c r="E171" i="1"/>
  <c r="D171" i="1"/>
  <c r="C171" i="1"/>
  <c r="C170" i="1" s="1"/>
  <c r="F170" i="1"/>
  <c r="E170" i="1"/>
  <c r="D170" i="1"/>
  <c r="F168" i="1"/>
  <c r="E168" i="1"/>
  <c r="D168" i="1"/>
  <c r="C168" i="1"/>
  <c r="C167" i="1" s="1"/>
  <c r="F167" i="1"/>
  <c r="E167" i="1"/>
  <c r="D167" i="1"/>
  <c r="F166" i="1"/>
  <c r="E166" i="1"/>
  <c r="E165" i="1" s="1"/>
  <c r="D166" i="1"/>
  <c r="D165" i="1" s="1"/>
  <c r="C166" i="1"/>
  <c r="C165" i="1" s="1"/>
  <c r="F165" i="1"/>
  <c r="F164" i="1"/>
  <c r="E164" i="1"/>
  <c r="E163" i="1" s="1"/>
  <c r="D164" i="1"/>
  <c r="C164" i="1"/>
  <c r="C163" i="1" s="1"/>
  <c r="F163" i="1"/>
  <c r="D163" i="1"/>
  <c r="F161" i="1"/>
  <c r="E161" i="1"/>
  <c r="E160" i="1" s="1"/>
  <c r="D161" i="1"/>
  <c r="D160" i="1" s="1"/>
  <c r="C161" i="1"/>
  <c r="C160" i="1" s="1"/>
  <c r="F160" i="1"/>
  <c r="F159" i="1"/>
  <c r="E159" i="1"/>
  <c r="E158" i="1" s="1"/>
  <c r="D159" i="1"/>
  <c r="D158" i="1" s="1"/>
  <c r="C159" i="1"/>
  <c r="C158" i="1" s="1"/>
  <c r="F158" i="1"/>
  <c r="F157" i="1"/>
  <c r="E157" i="1"/>
  <c r="E156" i="1" s="1"/>
  <c r="D157" i="1"/>
  <c r="C157" i="1"/>
  <c r="C156" i="1" s="1"/>
  <c r="F156" i="1"/>
  <c r="D156" i="1"/>
  <c r="F155" i="1"/>
  <c r="E155" i="1"/>
  <c r="E154" i="1" s="1"/>
  <c r="D155" i="1"/>
  <c r="D154" i="1" s="1"/>
  <c r="C155" i="1"/>
  <c r="C154" i="1" s="1"/>
  <c r="F154" i="1"/>
  <c r="F152" i="1"/>
  <c r="E152" i="1"/>
  <c r="D152" i="1"/>
  <c r="D151" i="1" s="1"/>
  <c r="C152" i="1"/>
  <c r="C151" i="1" s="1"/>
  <c r="F151" i="1"/>
  <c r="E151" i="1"/>
  <c r="F150" i="1"/>
  <c r="E150" i="1"/>
  <c r="D150" i="1"/>
  <c r="D149" i="1" s="1"/>
  <c r="C150" i="1"/>
  <c r="C149" i="1" s="1"/>
  <c r="F149" i="1"/>
  <c r="E149" i="1"/>
  <c r="F148" i="1"/>
  <c r="E148" i="1"/>
  <c r="D148" i="1"/>
  <c r="C148" i="1"/>
  <c r="C147" i="1" s="1"/>
  <c r="F147" i="1"/>
  <c r="E147" i="1"/>
  <c r="D147" i="1"/>
  <c r="F146" i="1"/>
  <c r="E146" i="1"/>
  <c r="D146" i="1"/>
  <c r="C146" i="1"/>
  <c r="C145" i="1" s="1"/>
  <c r="F145" i="1"/>
  <c r="E145" i="1"/>
  <c r="D145" i="1"/>
  <c r="F142" i="1"/>
  <c r="E142" i="1"/>
  <c r="D142" i="1"/>
  <c r="C142" i="1"/>
  <c r="C141" i="1" s="1"/>
  <c r="C140" i="1" s="1"/>
  <c r="F141" i="1"/>
  <c r="F140" i="1" s="1"/>
  <c r="E141" i="1"/>
  <c r="E140" i="1" s="1"/>
  <c r="D141" i="1"/>
  <c r="D140" i="1" s="1"/>
  <c r="F139" i="1"/>
  <c r="E139" i="1"/>
  <c r="D139" i="1"/>
  <c r="C139" i="1"/>
  <c r="F138" i="1"/>
  <c r="E138" i="1"/>
  <c r="D138" i="1"/>
  <c r="C138" i="1"/>
  <c r="F137" i="1"/>
  <c r="E137" i="1"/>
  <c r="D137" i="1"/>
  <c r="C137" i="1"/>
  <c r="F136" i="1"/>
  <c r="E136" i="1"/>
  <c r="D136" i="1"/>
  <c r="C136" i="1"/>
  <c r="F135" i="1"/>
  <c r="E135" i="1"/>
  <c r="D135" i="1"/>
  <c r="C135" i="1"/>
  <c r="F134" i="1"/>
  <c r="E134" i="1"/>
  <c r="D134" i="1"/>
  <c r="C134" i="1"/>
  <c r="F133" i="1"/>
  <c r="E133" i="1"/>
  <c r="D133" i="1"/>
  <c r="C133" i="1"/>
  <c r="F132" i="1"/>
  <c r="E132" i="1"/>
  <c r="D132" i="1"/>
  <c r="C132" i="1"/>
  <c r="C131" i="1" s="1"/>
  <c r="F131" i="1"/>
  <c r="E131" i="1"/>
  <c r="D131" i="1"/>
  <c r="F130" i="1"/>
  <c r="E130" i="1"/>
  <c r="D130" i="1"/>
  <c r="C130" i="1"/>
  <c r="F129" i="1"/>
  <c r="E129" i="1"/>
  <c r="D129" i="1"/>
  <c r="C129" i="1"/>
  <c r="F128" i="1"/>
  <c r="E128" i="1"/>
  <c r="D128" i="1"/>
  <c r="C128" i="1"/>
  <c r="F127" i="1"/>
  <c r="E127" i="1"/>
  <c r="D127" i="1"/>
  <c r="C127" i="1"/>
  <c r="F126" i="1"/>
  <c r="E126" i="1"/>
  <c r="D126" i="1"/>
  <c r="C126" i="1"/>
  <c r="F125" i="1"/>
  <c r="E125" i="1"/>
  <c r="D125" i="1"/>
  <c r="C125" i="1"/>
  <c r="F124" i="1"/>
  <c r="E124" i="1"/>
  <c r="D124" i="1"/>
  <c r="C124" i="1"/>
  <c r="F123" i="1"/>
  <c r="E123" i="1"/>
  <c r="D123" i="1"/>
  <c r="C123" i="1"/>
  <c r="C122" i="1" s="1"/>
  <c r="F122" i="1"/>
  <c r="E122" i="1"/>
  <c r="D122" i="1"/>
  <c r="F121" i="1"/>
  <c r="E121" i="1"/>
  <c r="D121" i="1"/>
  <c r="C121" i="1"/>
  <c r="C120" i="1" s="1"/>
  <c r="F120" i="1"/>
  <c r="E120" i="1"/>
  <c r="D120" i="1"/>
  <c r="F119" i="1"/>
  <c r="E119" i="1"/>
  <c r="D119" i="1"/>
  <c r="C119" i="1"/>
  <c r="F118" i="1"/>
  <c r="E118" i="1"/>
  <c r="D118" i="1"/>
  <c r="C118" i="1"/>
  <c r="F117" i="1"/>
  <c r="E117" i="1"/>
  <c r="D117" i="1"/>
  <c r="C117" i="1"/>
  <c r="F116" i="1"/>
  <c r="E116" i="1"/>
  <c r="D116" i="1"/>
  <c r="C116" i="1"/>
  <c r="F115" i="1"/>
  <c r="E115" i="1"/>
  <c r="D115" i="1"/>
  <c r="C115" i="1"/>
  <c r="F114" i="1"/>
  <c r="E114" i="1"/>
  <c r="D114" i="1"/>
  <c r="C114" i="1"/>
  <c r="F113" i="1"/>
  <c r="E113" i="1"/>
  <c r="D113" i="1"/>
  <c r="C113" i="1"/>
  <c r="F112" i="1"/>
  <c r="E112" i="1"/>
  <c r="E111" i="1" s="1"/>
  <c r="D112" i="1"/>
  <c r="D111" i="1" s="1"/>
  <c r="C112" i="1"/>
  <c r="C111" i="1" s="1"/>
  <c r="F110" i="1"/>
  <c r="F109" i="1" s="1"/>
  <c r="E110" i="1"/>
  <c r="E109" i="1" s="1"/>
  <c r="D110" i="1"/>
  <c r="D109" i="1" s="1"/>
  <c r="C110" i="1"/>
  <c r="C109" i="1" s="1"/>
  <c r="F107" i="1"/>
  <c r="E107" i="1"/>
  <c r="D107" i="1"/>
  <c r="C107" i="1"/>
  <c r="F106" i="1"/>
  <c r="F105" i="1" s="1"/>
  <c r="E106" i="1"/>
  <c r="E105" i="1" s="1"/>
  <c r="D106" i="1"/>
  <c r="C106" i="1"/>
  <c r="C105" i="1" s="1"/>
  <c r="F104" i="1"/>
  <c r="E104" i="1"/>
  <c r="D104" i="1"/>
  <c r="C104" i="1"/>
  <c r="F103" i="1"/>
  <c r="E103" i="1"/>
  <c r="D103" i="1"/>
  <c r="C103" i="1"/>
  <c r="F102" i="1"/>
  <c r="E102" i="1"/>
  <c r="D102" i="1"/>
  <c r="C102" i="1"/>
  <c r="F101" i="1"/>
  <c r="E101" i="1"/>
  <c r="D101" i="1"/>
  <c r="C101" i="1"/>
  <c r="F100" i="1"/>
  <c r="E100" i="1"/>
  <c r="D100" i="1"/>
  <c r="C100" i="1"/>
  <c r="F99" i="1"/>
  <c r="F98" i="1" s="1"/>
  <c r="E99" i="1"/>
  <c r="D99" i="1"/>
  <c r="D98" i="1" s="1"/>
  <c r="C99" i="1"/>
  <c r="C98" i="1" s="1"/>
  <c r="E98" i="1"/>
  <c r="F97" i="1"/>
  <c r="F96" i="1" s="1"/>
  <c r="E97" i="1"/>
  <c r="E96" i="1" s="1"/>
  <c r="D97" i="1"/>
  <c r="D96" i="1" s="1"/>
  <c r="C97" i="1"/>
  <c r="C96" i="1" s="1"/>
  <c r="F95" i="1"/>
  <c r="E95" i="1"/>
  <c r="D95" i="1"/>
  <c r="C95" i="1"/>
  <c r="F94" i="1"/>
  <c r="E94" i="1"/>
  <c r="D94" i="1"/>
  <c r="C94" i="1"/>
  <c r="F93" i="1"/>
  <c r="E93" i="1"/>
  <c r="D93" i="1"/>
  <c r="C93" i="1"/>
  <c r="F92" i="1"/>
  <c r="E92" i="1"/>
  <c r="E91" i="1" s="1"/>
  <c r="D92" i="1"/>
  <c r="D91" i="1" s="1"/>
  <c r="C92" i="1"/>
  <c r="F90" i="1"/>
  <c r="E90" i="1"/>
  <c r="D90" i="1"/>
  <c r="C90" i="1"/>
  <c r="F89" i="1"/>
  <c r="E89" i="1"/>
  <c r="D89" i="1"/>
  <c r="C89" i="1"/>
  <c r="F88" i="1"/>
  <c r="E88" i="1"/>
  <c r="D88" i="1"/>
  <c r="C88" i="1"/>
  <c r="F87" i="1"/>
  <c r="E87" i="1"/>
  <c r="D87" i="1"/>
  <c r="C87" i="1"/>
  <c r="F86" i="1"/>
  <c r="E86" i="1"/>
  <c r="D86" i="1"/>
  <c r="C86" i="1"/>
  <c r="F85" i="1"/>
  <c r="E85" i="1"/>
  <c r="D85" i="1"/>
  <c r="C85" i="1"/>
  <c r="F84" i="1"/>
  <c r="E84" i="1"/>
  <c r="D84" i="1"/>
  <c r="C84" i="1"/>
  <c r="F83" i="1"/>
  <c r="E83" i="1"/>
  <c r="D83" i="1"/>
  <c r="C83" i="1"/>
  <c r="F80" i="1"/>
  <c r="F79" i="1" s="1"/>
  <c r="E80" i="1"/>
  <c r="E79" i="1" s="1"/>
  <c r="D80" i="1"/>
  <c r="D79" i="1" s="1"/>
  <c r="C80" i="1"/>
  <c r="C79" i="1" s="1"/>
  <c r="F78" i="1"/>
  <c r="F77" i="1" s="1"/>
  <c r="E78" i="1"/>
  <c r="E77" i="1" s="1"/>
  <c r="D78" i="1"/>
  <c r="D77" i="1" s="1"/>
  <c r="C78" i="1"/>
  <c r="C77" i="1" s="1"/>
  <c r="F76" i="1"/>
  <c r="F75" i="1" s="1"/>
  <c r="E76" i="1"/>
  <c r="E75" i="1" s="1"/>
  <c r="D76" i="1"/>
  <c r="D75" i="1" s="1"/>
  <c r="C76" i="1"/>
  <c r="C75" i="1" s="1"/>
  <c r="F74" i="1"/>
  <c r="F73" i="1" s="1"/>
  <c r="E74" i="1"/>
  <c r="E73" i="1" s="1"/>
  <c r="D74" i="1"/>
  <c r="D73" i="1" s="1"/>
  <c r="C74" i="1"/>
  <c r="C73" i="1" s="1"/>
  <c r="F72" i="1"/>
  <c r="F71" i="1" s="1"/>
  <c r="E72" i="1"/>
  <c r="E71" i="1" s="1"/>
  <c r="D72" i="1"/>
  <c r="D71" i="1" s="1"/>
  <c r="C72" i="1"/>
  <c r="C71" i="1" s="1"/>
  <c r="F70" i="1"/>
  <c r="E70" i="1"/>
  <c r="E69" i="1" s="1"/>
  <c r="D70" i="1"/>
  <c r="D69" i="1" s="1"/>
  <c r="C70" i="1"/>
  <c r="C69" i="1" s="1"/>
  <c r="F69" i="1"/>
  <c r="F68" i="1"/>
  <c r="F67" i="1" s="1"/>
  <c r="E68" i="1"/>
  <c r="E67" i="1" s="1"/>
  <c r="D68" i="1"/>
  <c r="D67" i="1" s="1"/>
  <c r="C68" i="1"/>
  <c r="C67" i="1" s="1"/>
  <c r="F64" i="1"/>
  <c r="F63" i="1" s="1"/>
  <c r="E64" i="1"/>
  <c r="E63" i="1" s="1"/>
  <c r="D64" i="1"/>
  <c r="D63" i="1" s="1"/>
  <c r="C64" i="1"/>
  <c r="C63" i="1" s="1"/>
  <c r="F62" i="1"/>
  <c r="F61" i="1" s="1"/>
  <c r="E62" i="1"/>
  <c r="E61" i="1" s="1"/>
  <c r="D62" i="1"/>
  <c r="D61" i="1" s="1"/>
  <c r="C62" i="1"/>
  <c r="C61" i="1" s="1"/>
  <c r="F60" i="1"/>
  <c r="F59" i="1" s="1"/>
  <c r="E60" i="1"/>
  <c r="E59" i="1" s="1"/>
  <c r="D60" i="1"/>
  <c r="D59" i="1" s="1"/>
  <c r="C60" i="1"/>
  <c r="C59" i="1" s="1"/>
  <c r="F57" i="1"/>
  <c r="F56" i="1" s="1"/>
  <c r="F55" i="1" s="1"/>
  <c r="E57" i="1"/>
  <c r="E56" i="1" s="1"/>
  <c r="E55" i="1" s="1"/>
  <c r="D57" i="1"/>
  <c r="D56" i="1" s="1"/>
  <c r="D55" i="1" s="1"/>
  <c r="C57" i="1"/>
  <c r="C56" i="1" s="1"/>
  <c r="C55" i="1" s="1"/>
  <c r="F54" i="1"/>
  <c r="F53" i="1" s="1"/>
  <c r="E54" i="1"/>
  <c r="E53" i="1" s="1"/>
  <c r="D54" i="1"/>
  <c r="D53" i="1" s="1"/>
  <c r="C54" i="1"/>
  <c r="C53" i="1" s="1"/>
  <c r="F52" i="1"/>
  <c r="F51" i="1" s="1"/>
  <c r="E52" i="1"/>
  <c r="E51" i="1" s="1"/>
  <c r="D52" i="1"/>
  <c r="D51" i="1" s="1"/>
  <c r="C52" i="1"/>
  <c r="C51" i="1" s="1"/>
  <c r="F48" i="1"/>
  <c r="F47" i="1" s="1"/>
  <c r="E48" i="1"/>
  <c r="E47" i="1" s="1"/>
  <c r="D48" i="1"/>
  <c r="D47" i="1" s="1"/>
  <c r="C48" i="1"/>
  <c r="C47" i="1" s="1"/>
  <c r="F46" i="1"/>
  <c r="F45" i="1" s="1"/>
  <c r="E46" i="1"/>
  <c r="E45" i="1" s="1"/>
  <c r="D46" i="1"/>
  <c r="D45" i="1" s="1"/>
  <c r="C46" i="1"/>
  <c r="C45" i="1" s="1"/>
  <c r="F44" i="1"/>
  <c r="F43" i="1" s="1"/>
  <c r="E44" i="1"/>
  <c r="E43" i="1" s="1"/>
  <c r="D44" i="1"/>
  <c r="D43" i="1" s="1"/>
  <c r="C44" i="1"/>
  <c r="C43" i="1" s="1"/>
  <c r="F42" i="1"/>
  <c r="F41" i="1" s="1"/>
  <c r="F40" i="1" s="1"/>
  <c r="E42" i="1"/>
  <c r="E41" i="1" s="1"/>
  <c r="E40" i="1" s="1"/>
  <c r="D42" i="1"/>
  <c r="D41" i="1" s="1"/>
  <c r="D40" i="1" s="1"/>
  <c r="C42" i="1"/>
  <c r="C41" i="1" s="1"/>
  <c r="C40" i="1" s="1"/>
  <c r="F39" i="1"/>
  <c r="F38" i="1" s="1"/>
  <c r="E39" i="1"/>
  <c r="E38" i="1" s="1"/>
  <c r="D39" i="1"/>
  <c r="D38" i="1" s="1"/>
  <c r="C39" i="1"/>
  <c r="C38" i="1" s="1"/>
  <c r="F37" i="1"/>
  <c r="F36" i="1" s="1"/>
  <c r="E37" i="1"/>
  <c r="E36" i="1" s="1"/>
  <c r="D37" i="1"/>
  <c r="D36" i="1" s="1"/>
  <c r="C37" i="1"/>
  <c r="C36" i="1" s="1"/>
  <c r="F35" i="1"/>
  <c r="F34" i="1" s="1"/>
  <c r="E35" i="1"/>
  <c r="E34" i="1" s="1"/>
  <c r="D35" i="1"/>
  <c r="D34" i="1" s="1"/>
  <c r="C35" i="1"/>
  <c r="C34" i="1" s="1"/>
  <c r="F33" i="1"/>
  <c r="F32" i="1" s="1"/>
  <c r="E33" i="1"/>
  <c r="E32" i="1" s="1"/>
  <c r="D33" i="1"/>
  <c r="D32" i="1" s="1"/>
  <c r="C33" i="1"/>
  <c r="C32" i="1" s="1"/>
  <c r="F30" i="1"/>
  <c r="E30" i="1"/>
  <c r="D30" i="1"/>
  <c r="D29" i="1" s="1"/>
  <c r="D28" i="1" s="1"/>
  <c r="C30" i="1"/>
  <c r="F27" i="1"/>
  <c r="F26" i="1" s="1"/>
  <c r="E27" i="1"/>
  <c r="E26" i="1" s="1"/>
  <c r="D27" i="1"/>
  <c r="D26" i="1" s="1"/>
  <c r="C27" i="1"/>
  <c r="C26" i="1" s="1"/>
  <c r="F25" i="1"/>
  <c r="E25" i="1"/>
  <c r="D25" i="1"/>
  <c r="C25" i="1"/>
  <c r="F24" i="1"/>
  <c r="F23" i="1" s="1"/>
  <c r="C24" i="1"/>
  <c r="F22" i="1"/>
  <c r="F21" i="1" s="1"/>
  <c r="F20" i="1" s="1"/>
  <c r="E22" i="1"/>
  <c r="E21" i="1" s="1"/>
  <c r="E20" i="1" s="1"/>
  <c r="D22" i="1"/>
  <c r="D21" i="1" s="1"/>
  <c r="D20" i="1" s="1"/>
  <c r="C22" i="1"/>
  <c r="C21" i="1" s="1"/>
  <c r="C20" i="1" s="1"/>
  <c r="F19" i="1"/>
  <c r="F18" i="1" s="1"/>
  <c r="F17" i="1" s="1"/>
  <c r="E19" i="1"/>
  <c r="E18" i="1" s="1"/>
  <c r="E17" i="1" s="1"/>
  <c r="D19" i="1"/>
  <c r="D18" i="1" s="1"/>
  <c r="D17" i="1" s="1"/>
  <c r="C19" i="1"/>
  <c r="C18" i="1" s="1"/>
  <c r="C17" i="1" s="1"/>
  <c r="F16" i="1"/>
  <c r="F15" i="1" s="1"/>
  <c r="F14" i="1" s="1"/>
  <c r="E16" i="1"/>
  <c r="E15" i="1" s="1"/>
  <c r="E14" i="1" s="1"/>
  <c r="D16" i="1"/>
  <c r="D15" i="1" s="1"/>
  <c r="D14" i="1" s="1"/>
  <c r="C16" i="1"/>
  <c r="C15" i="1" s="1"/>
  <c r="C14" i="1" s="1"/>
  <c r="E66" i="1" l="1"/>
  <c r="F82" i="1"/>
  <c r="E153" i="1"/>
  <c r="C153" i="1"/>
  <c r="D153" i="1"/>
  <c r="F153" i="1"/>
  <c r="C108" i="1"/>
  <c r="C144" i="1"/>
  <c r="F162" i="1"/>
  <c r="F66" i="1"/>
  <c r="F435" i="1"/>
  <c r="C66" i="1"/>
  <c r="D66" i="1"/>
  <c r="E108" i="1"/>
  <c r="D108" i="1"/>
  <c r="F144" i="1"/>
  <c r="D144" i="1"/>
  <c r="E144" i="1"/>
  <c r="D24" i="1"/>
  <c r="D23" i="1" s="1"/>
  <c r="E162" i="1"/>
  <c r="D162" i="1"/>
  <c r="C162" i="1"/>
  <c r="E189" i="1"/>
  <c r="F189" i="1"/>
  <c r="D218" i="1"/>
  <c r="E317" i="1"/>
  <c r="E420" i="1"/>
  <c r="E419" i="1" s="1"/>
  <c r="D189" i="1"/>
  <c r="C189" i="1"/>
  <c r="F91" i="1"/>
  <c r="D82" i="1"/>
  <c r="F425" i="1"/>
  <c r="F29" i="1"/>
  <c r="F28" i="1" s="1"/>
  <c r="E218" i="1"/>
  <c r="C218" i="1"/>
  <c r="F218" i="1"/>
  <c r="C82" i="1"/>
  <c r="D105" i="1"/>
  <c r="D50" i="1"/>
  <c r="E29" i="1"/>
  <c r="E28" i="1" s="1"/>
  <c r="C50" i="1"/>
  <c r="E50" i="1"/>
  <c r="F50" i="1"/>
  <c r="E82" i="1"/>
  <c r="E81" i="1" s="1"/>
  <c r="C91" i="1"/>
  <c r="F317" i="1"/>
  <c r="F169" i="1"/>
  <c r="E329" i="1"/>
  <c r="F346" i="1"/>
  <c r="E169" i="1"/>
  <c r="D317" i="1"/>
  <c r="F420" i="1"/>
  <c r="F419" i="1" s="1"/>
  <c r="C317" i="1"/>
  <c r="F329" i="1"/>
  <c r="C346" i="1"/>
  <c r="D304" i="1"/>
  <c r="D329" i="1"/>
  <c r="E346" i="1"/>
  <c r="E382" i="1"/>
  <c r="E174" i="1"/>
  <c r="C329" i="1"/>
  <c r="D346" i="1"/>
  <c r="F361" i="1"/>
  <c r="E435" i="1"/>
  <c r="C169" i="1"/>
  <c r="E304" i="1"/>
  <c r="E361" i="1"/>
  <c r="E425" i="1"/>
  <c r="C29" i="1"/>
  <c r="C28" i="1" s="1"/>
  <c r="F304" i="1"/>
  <c r="F174" i="1"/>
  <c r="D174" i="1"/>
  <c r="D287" i="1"/>
  <c r="F287" i="1"/>
  <c r="C361" i="1"/>
  <c r="E287" i="1"/>
  <c r="D361" i="1"/>
  <c r="F382" i="1"/>
  <c r="C420" i="1"/>
  <c r="C419" i="1" s="1"/>
  <c r="F398" i="1"/>
  <c r="D58" i="1"/>
  <c r="D420" i="1"/>
  <c r="D419" i="1" s="1"/>
  <c r="D435" i="1"/>
  <c r="C396" i="1"/>
  <c r="C395" i="1" s="1"/>
  <c r="F58" i="1"/>
  <c r="D169" i="1"/>
  <c r="C382" i="1"/>
  <c r="D382" i="1"/>
  <c r="C425" i="1"/>
  <c r="D425" i="1"/>
  <c r="C58" i="1"/>
  <c r="E31" i="1"/>
  <c r="C304" i="1"/>
  <c r="E398" i="1"/>
  <c r="C435" i="1"/>
  <c r="C398" i="1"/>
  <c r="D398" i="1"/>
  <c r="E58" i="1"/>
  <c r="C174" i="1"/>
  <c r="C287" i="1"/>
  <c r="D31" i="1"/>
  <c r="C31" i="1"/>
  <c r="F111" i="1"/>
  <c r="F108" i="1" s="1"/>
  <c r="F81" i="1"/>
  <c r="F31" i="1"/>
  <c r="C23" i="1"/>
  <c r="E24" i="1"/>
  <c r="E23" i="1" s="1"/>
  <c r="F49" i="1" l="1"/>
  <c r="D49" i="1"/>
  <c r="E217" i="1"/>
  <c r="C81" i="1"/>
  <c r="C65" i="1" s="1"/>
  <c r="C49" i="1"/>
  <c r="D81" i="1"/>
  <c r="D65" i="1" s="1"/>
  <c r="E49" i="1"/>
  <c r="D217" i="1"/>
  <c r="F328" i="1"/>
  <c r="F143" i="1"/>
  <c r="F217" i="1"/>
  <c r="D143" i="1"/>
  <c r="E65" i="1"/>
  <c r="E328" i="1"/>
  <c r="E143" i="1"/>
  <c r="C217" i="1"/>
  <c r="D328" i="1"/>
  <c r="C143" i="1"/>
  <c r="C328" i="1"/>
  <c r="F65" i="1"/>
  <c r="E444" i="1" l="1"/>
  <c r="F444" i="1"/>
  <c r="D444" i="1"/>
  <c r="C444" i="1"/>
</calcChain>
</file>

<file path=xl/sharedStrings.xml><?xml version="1.0" encoding="utf-8"?>
<sst xmlns="http://schemas.openxmlformats.org/spreadsheetml/2006/main" count="836" uniqueCount="348">
  <si>
    <t>от _____________ № _______</t>
  </si>
  <si>
    <t xml:space="preserve">Распределение бюджетных ассигнований  бюджета ЗАТО г. Североморск на реализацию муниципальных программ ЗАТО г. Североморск на плановый период 2020 и 2021 годов </t>
  </si>
  <si>
    <t>рублей</t>
  </si>
  <si>
    <t>Код</t>
  </si>
  <si>
    <t>Наименование</t>
  </si>
  <si>
    <t>2020 год</t>
  </si>
  <si>
    <t>2021 год</t>
  </si>
  <si>
    <t>Сумма</t>
  </si>
  <si>
    <t>в том числе за счет средств бюджетов других уровней</t>
  </si>
  <si>
    <t>Муниципальная программа "Улучшение качества и  безопасности жизни населения"</t>
  </si>
  <si>
    <t xml:space="preserve">Подпрограмма "Молодежь Североморска" </t>
  </si>
  <si>
    <t>01101М2990</t>
  </si>
  <si>
    <t>Прочие направления расходов муниципальных программ</t>
  </si>
  <si>
    <t>701</t>
  </si>
  <si>
    <t>Администрация ЗАТО г. Североморск</t>
  </si>
  <si>
    <t xml:space="preserve">Подпрограмма "Развитие физической культуры и спорта и формирование здорового образа жизни в ЗАТО г. Североморск" </t>
  </si>
  <si>
    <t>01201М2990</t>
  </si>
  <si>
    <t>Подпрограмма "Профилактика наркомании, алкоголизма и токсикомании в ЗАТО г. Североморск"</t>
  </si>
  <si>
    <t>01301М2990</t>
  </si>
  <si>
    <t xml:space="preserve">Подпрограмма "Дополнительные меры социальной поддержки отдельных категорий граждан ЗАТО г. Североморск" </t>
  </si>
  <si>
    <t>01401М8800</t>
  </si>
  <si>
    <t>Компенсация расходов на оплату стоимости проезда и провоза багажа при переезде лиц (работников), а также членов из семей, при заключении (расторжении) трудовых договоров (контрактов) с организациями, финансируемыми из местного бюджета</t>
  </si>
  <si>
    <t>703</t>
  </si>
  <si>
    <t>Управление финансов администрации ЗАТО г. Североморск</t>
  </si>
  <si>
    <t>709</t>
  </si>
  <si>
    <t>Управление культуры и международных связей администрации ЗАТО г. Североморск</t>
  </si>
  <si>
    <t>01401М8900</t>
  </si>
  <si>
    <t>Доплата к пенсиям муниципальных служащих</t>
  </si>
  <si>
    <t xml:space="preserve">Подпрограмма "Доступная среда в ЗАТО г. Североморск" </t>
  </si>
  <si>
    <t>01502М2280</t>
  </si>
  <si>
    <t>Обеспечение доступности объектов муниципальной инфраструктуры для маломобильных групп населения</t>
  </si>
  <si>
    <t>707</t>
  </si>
  <si>
    <t>Управление образования администрации ЗАТО г. Североморск</t>
  </si>
  <si>
    <t>731</t>
  </si>
  <si>
    <t>Комитет по развитию городского хозяйства администрации ЗАТО г. Североморск</t>
  </si>
  <si>
    <t xml:space="preserve">Подпрограмма "Профилактика правонарушений в ЗАТО г. Североморск" </t>
  </si>
  <si>
    <t>01601М2990</t>
  </si>
  <si>
    <t>01602М2990</t>
  </si>
  <si>
    <t>01603М2370</t>
  </si>
  <si>
    <t>Обеспечение деятельности по приему вызовов экстренных оперативных служб по единому номеру "112"</t>
  </si>
  <si>
    <t>01604М2320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</si>
  <si>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</si>
  <si>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Подпрограмма 7. "Транспортная инфраструктура ЗАТО г. Североморск"</t>
  </si>
  <si>
    <t>0170175610</t>
  </si>
  <si>
    <t xml:space="preserve"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</t>
  </si>
  <si>
    <t>01701М6010</t>
  </si>
  <si>
    <t>Субсидия на возмещение недополученных доходов транспортным организациям, осуществляющим регулярные перевозки пассажиров и багажа на муниципальных маршрутах по регулярным тарифам, не обеспечивающим возмещение понесенных затрат</t>
  </si>
  <si>
    <t>0170276600</t>
  </si>
  <si>
    <t>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</t>
  </si>
  <si>
    <t>01703М2430</t>
  </si>
  <si>
    <t>Разработка и актуализация программы комплексного развития транспортной инфраструктуры городского округа</t>
  </si>
  <si>
    <t xml:space="preserve">Муниципальная программа "Развитие конкурентоспособной экономики ЗАТО г. Североморск" </t>
  </si>
  <si>
    <t>Подпрограмма "Развитие малого и среднего предпринимательства, стимулирование инвестиционной деятельности в ЗАТО г. Североморск"</t>
  </si>
  <si>
    <t>02101М2990</t>
  </si>
  <si>
    <t>02102М2990</t>
  </si>
  <si>
    <t xml:space="preserve">Подпрограмма "Развитие потребительского рынка ЗАТО г. Североморск" </t>
  </si>
  <si>
    <t>02201М2990</t>
  </si>
  <si>
    <t xml:space="preserve">Подпрограмма "Поддержка социально ориентированных некоммерческий организаций " </t>
  </si>
  <si>
    <t>02301М6110</t>
  </si>
  <si>
    <t>Субсидии на организацию и проведение мероприятий в сфере физической культуры и спорта (на конкурсной основе)</t>
  </si>
  <si>
    <t>02301М6810</t>
  </si>
  <si>
    <t>Субсидии на организацию и проведение массовых мероприятий в сфере культуры (на конкурсной основе)</t>
  </si>
  <si>
    <t>02301М6820</t>
  </si>
  <si>
    <t>Субсидии на организацию деятельности клубных формирований (на конкурсной основе)</t>
  </si>
  <si>
    <t xml:space="preserve">Муниципальная программа "Развитие муниципального управления и гражданского общества" </t>
  </si>
  <si>
    <t>Подпрограмма "Создание условий для эффективного использования муниципального  имущества ЗАТО г. Североморск"</t>
  </si>
  <si>
    <t>0310106010</t>
  </si>
  <si>
    <t xml:space="preserve">Расходы на выплаты по оплате труда работников  органов местного самоуправления </t>
  </si>
  <si>
    <t>913</t>
  </si>
  <si>
    <t>Комитет имущественных отношений администрации ЗАТО г. Североморск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</si>
  <si>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</si>
  <si>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03102М2030</t>
  </si>
  <si>
    <t>Расходы связанные с проведением оценки рыночной стоимости, экспертизы оценки рыночной стоимости объектов муниципального имущества и организация мероприятий по передаче имущества  в аренду, совершения сделок, постановки имущества на учет</t>
  </si>
  <si>
    <t>03103М2040</t>
  </si>
  <si>
    <t>Расходы связанные с изготовлением технической документации на объекты недвижимости и организация мероприятий по вовлечению в хозяйственный оборот</t>
  </si>
  <si>
    <t>03105М2050</t>
  </si>
  <si>
    <t>Расходы связанные с содержанием и обслуживанием имущества казны муниципального образования (нежилых помещений)</t>
  </si>
  <si>
    <t>03106М2060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</si>
  <si>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</si>
  <si>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0310713060</t>
  </si>
  <si>
    <t>03107М0200</t>
  </si>
  <si>
    <t>Расходы на обеспечение деятельности (оказание услуг) подведомственных учреждений - муниципальных казенных учреждений</t>
  </si>
  <si>
    <t xml:space="preserve">Подпрограмма 2.  "Развитие информационного общества и системы "Электронный муниципалитет" в ЗАТО г. Североморск" </t>
  </si>
  <si>
    <t>03201М2400</t>
  </si>
  <si>
    <t>Мероприятия в области информационно-коммуникационной и телекоммуникационной инфраструктуры информационного общества</t>
  </si>
  <si>
    <t>732</t>
  </si>
  <si>
    <t>Совет депутатов ЗАТО г. Североморск</t>
  </si>
  <si>
    <t>734</t>
  </si>
  <si>
    <t>Контрольно-счетная палата ЗАТО г. Североморск</t>
  </si>
  <si>
    <t>03202М2400</t>
  </si>
  <si>
    <t>0320370570</t>
  </si>
  <si>
    <t>Субсидия  на техническое сопровождение программного обеспечения "Система автоматизированного рабочего места муниципального образования"</t>
  </si>
  <si>
    <t>03203S0570</t>
  </si>
  <si>
    <t>Софинансирование расходов на техническое сопровождение программного обеспечения "Система автоматизированного рабочего места муниципального образования"</t>
  </si>
  <si>
    <t>03204М2400</t>
  </si>
  <si>
    <t xml:space="preserve">732 </t>
  </si>
  <si>
    <t>03205М2400</t>
  </si>
  <si>
    <t>Подпрограмма "Развитие муниципальной службы в муниципальном образовании ЗАТО г. Североморск"</t>
  </si>
  <si>
    <t>0330105030</t>
  </si>
  <si>
    <t>Расходы на обеспечение функций руководителя контрольно - счетной палаты муниципального образования и его заместителей</t>
  </si>
  <si>
    <t>0330106030</t>
  </si>
  <si>
    <t>Расходы на обеспечение органов местного самоуправления</t>
  </si>
  <si>
    <t>0330206030</t>
  </si>
  <si>
    <t>0330313060</t>
  </si>
  <si>
    <t>03303М2990</t>
  </si>
  <si>
    <t>Прочие направления расходов муниципальной программы</t>
  </si>
  <si>
    <t xml:space="preserve">Подпрограмма "Поддержка общественных объединений и организаций в ЗАТО г. Североморск" </t>
  </si>
  <si>
    <t>03401М6060</t>
  </si>
  <si>
    <t>Финансовая поддержка общественных объединений и  организаций ЗАТО г. Североморск (на конкурсной основе)</t>
  </si>
  <si>
    <t xml:space="preserve">Муниципальная программа "Обеспечение комфортной городской среды в ЗАТО г. Североморск" </t>
  </si>
  <si>
    <t>Подпрограмма "Автомобильные дороги и проезды ЗАТО г. Североморск"</t>
  </si>
  <si>
    <t>04101М2530</t>
  </si>
  <si>
    <t>Капитальный ремонт дворовых территорий многоквартирных домов и проездов к ним</t>
  </si>
  <si>
    <t>04102М2550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</si>
  <si>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</si>
  <si>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04102М2560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</si>
  <si>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</si>
  <si>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04102М2580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</si>
  <si>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</si>
  <si>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Подпрограмма "Комплексная эксплуатация муниципальных объектов уличного (наружного) освещения"</t>
  </si>
  <si>
    <t>04201М2610</t>
  </si>
  <si>
    <t>Содержание и техническое обслуживание объектов наружного освещения</t>
  </si>
  <si>
    <t>04201М2620</t>
  </si>
  <si>
    <t>Ремонт объектов наружного освещения</t>
  </si>
  <si>
    <t>04201М2630</t>
  </si>
  <si>
    <t>Капитальный ремонт объектов наружного освещения</t>
  </si>
  <si>
    <t>04201М2860</t>
  </si>
  <si>
    <t>Увеличение общей протяженности линий сети уличного освещения</t>
  </si>
  <si>
    <t xml:space="preserve">Подпрограмма "Энергосбережение и повышение энергоэффективности на территории ЗАТО г. Североморск " </t>
  </si>
  <si>
    <t>04301М2460</t>
  </si>
  <si>
    <t>Установка индивидуальных приборов учета используемых энергоресурсов в муниципальных жилых помещениях</t>
  </si>
  <si>
    <t>04301М2640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</si>
  <si>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</si>
  <si>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04302М2470</t>
  </si>
  <si>
    <t>Внедрение энергосберегающих технологий при эксплуатации сетей уличного освещения</t>
  </si>
  <si>
    <t xml:space="preserve">Подпрограмма "Подготовка объектов и систем жизнеобеспечения ЗАТО г. Североморск к работе в отопительный период" </t>
  </si>
  <si>
    <t>04401М2480</t>
  </si>
  <si>
    <t>Восстановление работоспособности объектов коммунальной инфраструктуры</t>
  </si>
  <si>
    <t>04402М2490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</si>
  <si>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</si>
  <si>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Подпрограмма "Муниципальный жилищный фонд  ЗАТО г. Североморск"</t>
  </si>
  <si>
    <t>0450170850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</si>
  <si>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</si>
  <si>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04501М2650</t>
  </si>
  <si>
    <t>Взносы на капитальный ремонт общего имущества в многоквартирных домах в части, приходящейся на муниципальные жилые и нежилые помещения</t>
  </si>
  <si>
    <t>04501М2660</t>
  </si>
  <si>
    <t>Мероприятия, связанные с капитальным ремонтом муниципальных жилых помещений</t>
  </si>
  <si>
    <t>04501S0850</t>
  </si>
  <si>
    <t>Cофинансирование расходных обязательств  по оплате взносов на капитальный ремонт за муниципальный жилой фонд</t>
  </si>
  <si>
    <t>04502М2670</t>
  </si>
  <si>
    <t>Содержание пустующих муниципальных жилых помещений</t>
  </si>
  <si>
    <t>04502М2680</t>
  </si>
  <si>
    <t>Оплата коммунальных услуг по пустующим муниципальным жилым помещениям</t>
  </si>
  <si>
    <t>04502М2690</t>
  </si>
  <si>
    <t>Обеспечение сохранности пустующего муниципального жилищного фонда</t>
  </si>
  <si>
    <t>Подпрограмма "Осуществление прочих мероприятий по благоустройству в ЗАТО г. Североморск"</t>
  </si>
  <si>
    <t>04601М2700</t>
  </si>
  <si>
    <t>Содержание и техническое обслуживание элементов прочего благоустройства</t>
  </si>
  <si>
    <t>0460275590</t>
  </si>
  <si>
    <t>Отлов и содержание безнадзорных животных (субвенция бюджетам муниципальных образований)</t>
  </si>
  <si>
    <t>0460275600</t>
  </si>
  <si>
    <t>Организация осуществления органами местного самоуправления государственных полномочий  по отлову и содержанию безнадзорных животных (субвенция бюджетам муниципальных образований)</t>
  </si>
  <si>
    <t>04604М0910</t>
  </si>
  <si>
    <t>Расходы муниципальных бюджетных и автономных учреждений на оплату труда и начислений на выплаты по оплате труда</t>
  </si>
  <si>
    <t>04604М0920</t>
  </si>
  <si>
    <t>Расходы муниципальных бюджетных и автономных учреждений на содержание имущества</t>
  </si>
  <si>
    <t>04604М0930</t>
  </si>
  <si>
    <t>Расходы муниципальных бюджетных и автономных учреждений на оплату коммунальных услуг</t>
  </si>
  <si>
    <t>04604М0940</t>
  </si>
  <si>
    <t>Прочие расходы муниципальных бюджетных и автономных учреждений на обеспечение деятельности (оказание услуг)</t>
  </si>
  <si>
    <t>0460575230</t>
  </si>
  <si>
    <t xml:space="preserve">Субвенция на возмещение расходов по гарантированному перечню услуг по погребению </t>
  </si>
  <si>
    <t>04605М2780</t>
  </si>
  <si>
    <t>Расходы на погребение умерших (погибших) по гарантированному перечню, умерших (погибших), не имеющих родственников или законного представителя</t>
  </si>
  <si>
    <t>04606М2790</t>
  </si>
  <si>
    <t>Расходы на транспортировку в морг тел (останков) умерших (погибших), не имеющих родственников или законного представителя</t>
  </si>
  <si>
    <t>0460713060</t>
  </si>
  <si>
    <t>04607М0200</t>
  </si>
  <si>
    <t xml:space="preserve">Подпрограмма "Городские парки и скверы - центры отдыха североморцев" </t>
  </si>
  <si>
    <t>04701М2800</t>
  </si>
  <si>
    <t>Содержание объектов озеленения</t>
  </si>
  <si>
    <t>Муниципальная программа "Развитие образования ЗАТО г. Североморск"</t>
  </si>
  <si>
    <t>Подпрограмма "Развитие дошкольного, общего и дополнительного образования детей"</t>
  </si>
  <si>
    <t>0510113060</t>
  </si>
  <si>
    <t>0510171100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</si>
  <si>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</si>
  <si>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0510175310</t>
  </si>
  <si>
    <t>Предоставлении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</si>
  <si>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0510175360</t>
  </si>
  <si>
    <t>Субвенция на расходы, связанные с выплатой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</si>
  <si>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Закупка товаров, работ и услуг для государственных (муниципальных) нужд</t>
  </si>
  <si>
    <t>0510175370</t>
  </si>
  <si>
    <t>Субвенция на выплату компенсации  родительской платы за присмотр и уход за детьми, посещающими  образовательные организации,  реализующие общеобразовательные программы дошкольного образования</t>
  </si>
  <si>
    <t>Социальное обеспечение и иные выплаты населению</t>
  </si>
  <si>
    <t>05101М0910</t>
  </si>
  <si>
    <t>05101М0920</t>
  </si>
  <si>
    <t>05101М0930</t>
  </si>
  <si>
    <t>05101М0940</t>
  </si>
  <si>
    <t>05101М1200</t>
  </si>
  <si>
    <t>Организация и проведение итоговой аттестации</t>
  </si>
  <si>
    <t>05101S1100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</si>
  <si>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</si>
  <si>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05102М1100</t>
  </si>
  <si>
    <t>Выплаты стипендий и премий одаренным детям и учащейся молодежи ЗАТО г. Североморск, добившихся высоких результатов</t>
  </si>
  <si>
    <t>05102М1210</t>
  </si>
  <si>
    <t>Организация и обеспечение деятельности территориальной психолого-медико-педагогической комиссии</t>
  </si>
  <si>
    <t>05102М1220</t>
  </si>
  <si>
    <t>Выявление и поддержка молодых талантов</t>
  </si>
  <si>
    <t>05102М1260</t>
  </si>
  <si>
    <t>Обновление содержания и технологий обучения, введение Федеральных государственных образовательных стандартов</t>
  </si>
  <si>
    <t>05102М1700</t>
  </si>
  <si>
    <t>Развитие кадрового потенциала системы дошкольного, общего и дополнительного образования</t>
  </si>
  <si>
    <t>05102М1710</t>
  </si>
  <si>
    <t>Организация и проведения аттестационной экспертизы руководящих работников образовательных организаций</t>
  </si>
  <si>
    <t>0510474000</t>
  </si>
  <si>
    <t>Субсидия на софинансирование капитальных вложений в объекты муниципальной собственности</t>
  </si>
  <si>
    <t>05104S4000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</si>
  <si>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</si>
  <si>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0510513060</t>
  </si>
  <si>
    <t>05105М0910</t>
  </si>
  <si>
    <t>05105М0920</t>
  </si>
  <si>
    <t>05105М0930</t>
  </si>
  <si>
    <t>05105М0940</t>
  </si>
  <si>
    <t xml:space="preserve">Приобретение основных средств для оснащения  муниципальных учреждений </t>
  </si>
  <si>
    <t>0510613060</t>
  </si>
  <si>
    <t>05106М0910</t>
  </si>
  <si>
    <t>05106М0920</t>
  </si>
  <si>
    <t>05106М0930</t>
  </si>
  <si>
    <t>05106М0940</t>
  </si>
  <si>
    <t>0510713060</t>
  </si>
  <si>
    <t>05107М0910</t>
  </si>
  <si>
    <t>05107М0930</t>
  </si>
  <si>
    <t>05107М0940</t>
  </si>
  <si>
    <t>051Е155200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</si>
  <si>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</si>
  <si>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 xml:space="preserve">Подпрограмма "Школьное питание" </t>
  </si>
  <si>
    <t>0520113060</t>
  </si>
  <si>
    <t>0520171040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</si>
  <si>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</si>
  <si>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0520175320</t>
  </si>
  <si>
    <t>Обеспечение бесплатным питанием отдельных категорий обучающихся</t>
  </si>
  <si>
    <t>05201М0910</t>
  </si>
  <si>
    <t>05201М0920</t>
  </si>
  <si>
    <t>05201М0930</t>
  </si>
  <si>
    <t>05201М0940</t>
  </si>
  <si>
    <t>05201S1040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</si>
  <si>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</si>
  <si>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 xml:space="preserve">Подпрограмма "Североморск - город без сирот" </t>
  </si>
  <si>
    <t>0530175340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</si>
  <si>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</si>
  <si>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0530175350</t>
  </si>
  <si>
    <t>Субвенция на реализацию закона Мурманской области "О патронате" 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</si>
  <si>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0530175520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</si>
  <si>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</si>
  <si>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0530275200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</si>
  <si>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</si>
  <si>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</si>
  <si>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</si>
  <si>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0530275250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</si>
  <si>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</si>
  <si>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Подпрограмма "Отдых и оздоровление детей"</t>
  </si>
  <si>
    <t>0540171070</t>
  </si>
  <si>
    <t>Субсидия на организацию отдыха детей  Мурманской области в муниципальных образовательных учреждениях</t>
  </si>
  <si>
    <t>05401М1230</t>
  </si>
  <si>
    <t>Отдых и оздоровление детей в лагерях дневного пребывания, организованных на базе муниципальных учреждений</t>
  </si>
  <si>
    <t>05401М1250</t>
  </si>
  <si>
    <t>Организация и финансовое обеспечение трудовых бригад школьников</t>
  </si>
  <si>
    <t>05401М2190</t>
  </si>
  <si>
    <t>Отдых и оздоровление детей в оздоровительных организациях, расположенных на территории Мурманской области</t>
  </si>
  <si>
    <t>05401S1070</t>
  </si>
  <si>
    <t>Софинансирование расходов на организацию отдыха детей  Мурманской области в муниципальных образовательных учреждениях</t>
  </si>
  <si>
    <t>Муниципальная программа "Культура ЗАТО г. Североморск"</t>
  </si>
  <si>
    <t xml:space="preserve">Подпрограмма "Совершенствование предоставления дополнительного образования детям в сфере культуры" </t>
  </si>
  <si>
    <t>0610113060</t>
  </si>
  <si>
    <t>0610171100</t>
  </si>
  <si>
    <t>06101М0910</t>
  </si>
  <si>
    <t>06101М0920</t>
  </si>
  <si>
    <t>06101М0930</t>
  </si>
  <si>
    <t>06101М0940</t>
  </si>
  <si>
    <t>06101М1100</t>
  </si>
  <si>
    <t>06101S1100</t>
  </si>
  <si>
    <t xml:space="preserve">Подпрограмма "Совершенствование библиотечного, библиографического и информационного обслуживания пользователей" </t>
  </si>
  <si>
    <t>0620113060</t>
  </si>
  <si>
    <t>0620171100</t>
  </si>
  <si>
    <t>06201М0910</t>
  </si>
  <si>
    <t>06201М0920</t>
  </si>
  <si>
    <t>06201М0930</t>
  </si>
  <si>
    <t>06201М0940</t>
  </si>
  <si>
    <t>06201S1100</t>
  </si>
  <si>
    <t xml:space="preserve">Подпрограмма "Совершенствование организации досуга и развитие творческих способностей граждан" </t>
  </si>
  <si>
    <t>0630113060</t>
  </si>
  <si>
    <t>0630171100</t>
  </si>
  <si>
    <t>06301М0910</t>
  </si>
  <si>
    <t>06301М0920</t>
  </si>
  <si>
    <t>06301М0930</t>
  </si>
  <si>
    <t>06301М0940</t>
  </si>
  <si>
    <t>06301М1050</t>
  </si>
  <si>
    <t>Расходы, связанные с организацией и проведением общегородских мероприятий</t>
  </si>
  <si>
    <t>06301М1100</t>
  </si>
  <si>
    <t>06301S1100</t>
  </si>
  <si>
    <t>06302М1010</t>
  </si>
  <si>
    <t xml:space="preserve">Подпрограмма "Совершенствование музейного обслуживания граждан" </t>
  </si>
  <si>
    <t>0640113060</t>
  </si>
  <si>
    <t>06401М0910</t>
  </si>
  <si>
    <t>06401М0920</t>
  </si>
  <si>
    <t>06401М0930</t>
  </si>
  <si>
    <t>06401М0940</t>
  </si>
  <si>
    <t>06401М1100</t>
  </si>
  <si>
    <t>Подпрограмма "Сохранение, использование, популяризация и охрана объектов культурного наследия (памятников истории и культуры) ЗАТО г. Североморск"</t>
  </si>
  <si>
    <t>06501М2990</t>
  </si>
  <si>
    <t>Подпрограмма "Финансовое обеспечение деятельности муниципальных учреждений, подведомственных Управлению культуры и международных связей администрации ЗАТО г. Североморск"</t>
  </si>
  <si>
    <t>0660113060</t>
  </si>
  <si>
    <t>06601М0910</t>
  </si>
  <si>
    <t>06601М0920</t>
  </si>
  <si>
    <t>06601М0930</t>
  </si>
  <si>
    <t>06601М0940</t>
  </si>
  <si>
    <t>06603М0910</t>
  </si>
  <si>
    <t>06603М0920</t>
  </si>
  <si>
    <t>06603М0930</t>
  </si>
  <si>
    <t>06603М0940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</si>
  <si>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повышение устойчивости бюджета муниципального образования ЗАТО г. Североморск" </t>
  </si>
  <si>
    <t>Подпрограмма 1. "Управление муниципальными финансами"</t>
  </si>
  <si>
    <t>0710106010</t>
  </si>
  <si>
    <t>07102М2140</t>
  </si>
  <si>
    <t>Процентные платежи по муниципальному долгу ЗАТО г. Североморск</t>
  </si>
  <si>
    <t>Муниципальная программа 8."Формирование современной городской среды ЗАТО г. Североморск"</t>
  </si>
  <si>
    <t>Подпрограмма 1. Благоустройство дворовых территорий многоквартирных домов муниципального образования ЗАТО г. Североморск</t>
  </si>
  <si>
    <t>080F255550</t>
  </si>
  <si>
    <t>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</t>
  </si>
  <si>
    <t>Подпрограмма 2. Благоустройство общественных территорий муниципального образования ЗАТО г. Североморск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</si>
  <si>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</si>
  <si>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09001М2290</t>
  </si>
  <si>
    <t>Улучшение дорожных условий для участников дорожного движения</t>
  </si>
  <si>
    <t>Муниципальная программа 10. 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</si>
  <si>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10001М2330</t>
  </si>
  <si>
    <t>Мероприятия по отработке практических навыков взаимодействия при возникновении чрезвычайных ситуаций</t>
  </si>
  <si>
    <t>10001М2340</t>
  </si>
  <si>
    <t>Мероприятия по инженерно - техническому укреплению объектов</t>
  </si>
  <si>
    <t>10002М2350</t>
  </si>
  <si>
    <t>Проведение межведомственных мероприятий антитеррористической направленности</t>
  </si>
  <si>
    <t>10003М2360</t>
  </si>
  <si>
    <t>Организация информирования  населения о действиях при угрозе совершения террористических актов в местах пребывания людей</t>
  </si>
  <si>
    <t>ВСЕГО</t>
  </si>
  <si>
    <t>_____________  "</t>
  </si>
  <si>
    <t>Приложение № 12</t>
  </si>
  <si>
    <t>к решению Совета депутатов ЗАТО г. Североморск</t>
  </si>
  <si>
    <t>"Приложение № 11.1</t>
  </si>
  <si>
    <t>от 25.12.2018 № 453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</si>
</sst>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0" fontId="7" fillId="0" borderId="2">
      <alignment vertical="top" wrapText="1"/>
    </xf>
    <xf numFmtId="4" fontId="11" fillId="4" borderId="5">
      <alignment horizontal="right" vertical="top" shrinkToFit="1"/>
    </xf>
    <xf numFmtId="4" fontId="11" fillId="5" borderId="5">
      <alignment horizontal="right" vertical="top" shrinkToFit="1"/>
    </xf>
    <xf numFmtId="49" fontId="12" fillId="0" borderId="2">
      <alignment horizontal="center" vertical="top" shrinkToFit="1"/>
    </xf>
    <xf numFmtId="49" fontId="12" fillId="0" borderId="2">
      <alignment horizontal="center" vertical="top" shrinkToFit="1"/>
    </xf>
    <xf numFmtId="4" fontId="11" fillId="4" borderId="2">
      <alignment horizontal="right" vertical="top" shrinkToFit="1"/>
    </xf>
    <xf numFmtId="4" fontId="11" fillId="2" borderId="2">
      <alignment horizontal="right" vertical="top" shrinkToFit="1"/>
    </xf>
    <xf numFmtId="4" fontId="7" fillId="4" borderId="5">
      <alignment horizontal="right" vertical="top" shrinkToFit="1"/>
    </xf>
    <xf numFmtId="0" fontId="13" fillId="0" borderId="2">
      <alignment horizontal="left" vertical="top" wrapText="1"/>
    </xf>
    <xf numFmtId="0" fontId="7" fillId="0" borderId="2">
      <alignment vertical="top" wrapText="1"/>
    </xf>
    <xf numFmtId="4" fontId="11" fillId="5" borderId="2">
      <alignment horizontal="right" vertical="top" shrinkToFit="1"/>
    </xf>
    <xf numFmtId="49" fontId="14" fillId="0" borderId="6">
      <alignment horizontal="center"/>
    </xf>
    <xf numFmtId="0" fontId="15" fillId="0" borderId="0"/>
    <xf numFmtId="0" fontId="15" fillId="6" borderId="0"/>
    <xf numFmtId="0" fontId="16" fillId="0" borderId="0">
      <alignment vertical="top" wrapText="1"/>
    </xf>
  </cellStyleXfs>
  <cellXfs count="69">
    <xf numFmtId="0" fontId="0" fillId="0" borderId="0" xfId="0"/>
    <xf numFmtId="0" fontId="3" fillId="0" borderId="0" xfId="0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 wrapText="1"/>
    </xf>
    <xf numFmtId="164" fontId="3" fillId="0" borderId="0" xfId="0" applyNumberFormat="1" applyFont="1" applyFill="1" applyAlignment="1">
      <alignment horizontal="right" vertical="top" wrapText="1"/>
    </xf>
    <xf numFmtId="0" fontId="0" fillId="0" borderId="0" xfId="0" applyFont="1"/>
    <xf numFmtId="164" fontId="3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right" vertical="center"/>
    </xf>
    <xf numFmtId="0" fontId="6" fillId="0" borderId="0" xfId="0" applyFont="1"/>
    <xf numFmtId="43" fontId="6" fillId="0" borderId="0" xfId="0" applyNumberFormat="1" applyFont="1"/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2" applyNumberFormat="1" applyFont="1" applyFill="1" applyAlignment="1" applyProtection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3" fontId="0" fillId="0" borderId="0" xfId="0" applyNumberFormat="1"/>
    <xf numFmtId="49" fontId="3" fillId="0" borderId="3" xfId="0" applyNumberFormat="1" applyFont="1" applyFill="1" applyBorder="1" applyAlignment="1">
      <alignment horizontal="left" vertical="center"/>
    </xf>
    <xf numFmtId="0" fontId="0" fillId="0" borderId="0" xfId="0" applyFill="1"/>
    <xf numFmtId="0" fontId="9" fillId="3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164" fontId="8" fillId="0" borderId="1" xfId="1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 applyProtection="1">
      <alignment vertical="center" wrapText="1" readingOrder="1"/>
      <protection locked="0"/>
    </xf>
    <xf numFmtId="164" fontId="3" fillId="0" borderId="1" xfId="1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left"/>
    </xf>
    <xf numFmtId="0" fontId="2" fillId="0" borderId="0" xfId="0" applyFont="1"/>
    <xf numFmtId="164" fontId="3" fillId="0" borderId="1" xfId="1" applyNumberFormat="1" applyFont="1" applyBorder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right" vertical="center"/>
    </xf>
    <xf numFmtId="164" fontId="3" fillId="0" borderId="0" xfId="0" applyNumberFormat="1" applyFont="1"/>
    <xf numFmtId="0" fontId="10" fillId="0" borderId="0" xfId="0" applyFont="1"/>
    <xf numFmtId="164" fontId="10" fillId="0" borderId="0" xfId="0" applyNumberFormat="1" applyFont="1"/>
    <xf numFmtId="0" fontId="3" fillId="0" borderId="0" xfId="0" applyFont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49" fontId="8" fillId="0" borderId="4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8" fillId="0" borderId="4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49" fontId="8" fillId="3" borderId="3" xfId="0" applyNumberFormat="1" applyFont="1" applyFill="1" applyBorder="1" applyAlignment="1">
      <alignment horizontal="left" vertical="center" wrapText="1"/>
    </xf>
    <xf numFmtId="49" fontId="8" fillId="3" borderId="4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top" wrapText="1"/>
    </xf>
  </cellXfs>
  <cellStyles count="17">
    <cellStyle name="xl29" xfId="3"/>
    <cellStyle name="xl30" xfId="4"/>
    <cellStyle name="xl31" xfId="5"/>
    <cellStyle name="xl33 2" xfId="2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Обычный 4" xfId="16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64;&#1082;&#1086;&#1076;&#1072;%20&#1045;&#1040;/Documents/&#1059;&#1090;&#1086;&#1095;&#1085;&#1077;&#1085;&#1080;&#1103;%202019/&#1059;&#1090;&#1086;&#1095;&#1085;&#1077;&#1085;&#1080;&#1077;%201/&#1055;&#1088;&#1080;&#1083;&#1086;&#1078;&#1077;&#1085;&#1080;&#1103;%20&#1082;%20&#1056;&#1077;&#1096;&#1077;&#1085;&#1080;&#1102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админ дох"/>
      <sheetName val="2.адм ИФ"/>
      <sheetName val="3.нормативы"/>
      <sheetName val="4.доходы"/>
      <sheetName val="4.1 доходы"/>
      <sheetName val="5. источники"/>
      <sheetName val="5.1 источники"/>
      <sheetName val="6. прогр заимс"/>
      <sheetName val="6.1 прогр заимс"/>
      <sheetName val="7.прогр гарант"/>
      <sheetName val="8. разд "/>
      <sheetName val="8.1 разд "/>
      <sheetName val="9.ведомства"/>
      <sheetName val="9.1 ведомства"/>
      <sheetName val="10.ЦСтатьи"/>
      <sheetName val="10.1 Цстатьи"/>
      <sheetName val="11 прогр"/>
      <sheetName val="11.1 прогр"/>
      <sheetName val="12. капстрой"/>
      <sheetName val="свод 2019"/>
      <sheetName val="свод 2019-2021"/>
      <sheetName val="КБК расх"/>
      <sheetName val="КБК дох"/>
      <sheetName val="резервн"/>
      <sheetName val="МБТ"/>
      <sheetName val="парам"/>
      <sheetName val="ГРБ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6">
          <cell r="G26">
            <v>370000</v>
          </cell>
          <cell r="H26">
            <v>0</v>
          </cell>
          <cell r="I26">
            <v>370000</v>
          </cell>
          <cell r="J26">
            <v>0</v>
          </cell>
        </row>
        <row r="30">
          <cell r="G30">
            <v>150000</v>
          </cell>
          <cell r="H30">
            <v>0</v>
          </cell>
          <cell r="I30">
            <v>150000</v>
          </cell>
          <cell r="J30">
            <v>0</v>
          </cell>
        </row>
        <row r="34">
          <cell r="G34">
            <v>913135.16</v>
          </cell>
          <cell r="H34">
            <v>0</v>
          </cell>
          <cell r="I34">
            <v>900000</v>
          </cell>
          <cell r="J34">
            <v>0</v>
          </cell>
        </row>
        <row r="56">
          <cell r="G56">
            <v>660000</v>
          </cell>
          <cell r="H56">
            <v>0</v>
          </cell>
          <cell r="I56">
            <v>670000</v>
          </cell>
          <cell r="J56">
            <v>0</v>
          </cell>
        </row>
        <row r="59">
          <cell r="G59">
            <v>206500</v>
          </cell>
          <cell r="H59">
            <v>0</v>
          </cell>
          <cell r="I59">
            <v>515000</v>
          </cell>
          <cell r="J59">
            <v>0</v>
          </cell>
        </row>
        <row r="62">
          <cell r="G62">
            <v>130000</v>
          </cell>
          <cell r="H62">
            <v>0</v>
          </cell>
          <cell r="I62">
            <v>130000</v>
          </cell>
          <cell r="J62">
            <v>0</v>
          </cell>
        </row>
        <row r="65">
          <cell r="G65">
            <v>1354100</v>
          </cell>
          <cell r="H65">
            <v>0</v>
          </cell>
          <cell r="I65">
            <v>1355000</v>
          </cell>
          <cell r="J65">
            <v>0</v>
          </cell>
        </row>
        <row r="69">
          <cell r="G69">
            <v>1223100</v>
          </cell>
          <cell r="H69">
            <v>0</v>
          </cell>
          <cell r="I69">
            <v>1303100</v>
          </cell>
          <cell r="J69">
            <v>0</v>
          </cell>
        </row>
        <row r="76">
          <cell r="G76">
            <v>174000</v>
          </cell>
          <cell r="H76">
            <v>0</v>
          </cell>
          <cell r="I76">
            <v>0</v>
          </cell>
          <cell r="J76">
            <v>0</v>
          </cell>
        </row>
        <row r="127">
          <cell r="G127">
            <v>600000</v>
          </cell>
          <cell r="H127">
            <v>0</v>
          </cell>
          <cell r="I127">
            <v>600000</v>
          </cell>
          <cell r="J127">
            <v>0</v>
          </cell>
        </row>
        <row r="130">
          <cell r="G130">
            <v>150000</v>
          </cell>
          <cell r="H130">
            <v>0</v>
          </cell>
          <cell r="I130">
            <v>150000</v>
          </cell>
          <cell r="J130">
            <v>0</v>
          </cell>
        </row>
        <row r="134">
          <cell r="G134">
            <v>104400</v>
          </cell>
          <cell r="I134">
            <v>104400</v>
          </cell>
        </row>
        <row r="137">
          <cell r="G137">
            <v>50000</v>
          </cell>
          <cell r="I137">
            <v>50000</v>
          </cell>
        </row>
        <row r="140">
          <cell r="G140">
            <v>10000</v>
          </cell>
          <cell r="H140">
            <v>0</v>
          </cell>
          <cell r="I140">
            <v>10000</v>
          </cell>
          <cell r="J140">
            <v>0</v>
          </cell>
        </row>
        <row r="142">
          <cell r="G142">
            <v>40000</v>
          </cell>
          <cell r="H142">
            <v>0</v>
          </cell>
          <cell r="I142">
            <v>40000</v>
          </cell>
          <cell r="J142">
            <v>0</v>
          </cell>
        </row>
        <row r="145">
          <cell r="G145">
            <v>10000</v>
          </cell>
          <cell r="H145">
            <v>0</v>
          </cell>
          <cell r="I145">
            <v>10000</v>
          </cell>
          <cell r="J145">
            <v>0</v>
          </cell>
        </row>
        <row r="148">
          <cell r="G148">
            <v>30000</v>
          </cell>
          <cell r="H148">
            <v>0</v>
          </cell>
          <cell r="I148">
            <v>30000</v>
          </cell>
          <cell r="J148">
            <v>0</v>
          </cell>
        </row>
        <row r="155">
          <cell r="G155">
            <v>9449.9</v>
          </cell>
          <cell r="H155">
            <v>9449.9</v>
          </cell>
          <cell r="I155">
            <v>9449.9</v>
          </cell>
          <cell r="J155">
            <v>9449.9</v>
          </cell>
        </row>
        <row r="157">
          <cell r="G157">
            <v>5385.11</v>
          </cell>
          <cell r="H157">
            <v>0</v>
          </cell>
          <cell r="I157">
            <v>5385.11</v>
          </cell>
          <cell r="J157">
            <v>0</v>
          </cell>
        </row>
        <row r="185">
          <cell r="G185">
            <v>110000</v>
          </cell>
          <cell r="H185">
            <v>0</v>
          </cell>
          <cell r="I185">
            <v>110000</v>
          </cell>
          <cell r="J185">
            <v>0</v>
          </cell>
        </row>
        <row r="188">
          <cell r="G188">
            <v>198000</v>
          </cell>
          <cell r="H188">
            <v>0</v>
          </cell>
          <cell r="I188">
            <v>200000</v>
          </cell>
          <cell r="J188">
            <v>0</v>
          </cell>
        </row>
        <row r="193">
          <cell r="G193">
            <v>100000</v>
          </cell>
          <cell r="H193">
            <v>0</v>
          </cell>
          <cell r="I193">
            <v>100000</v>
          </cell>
          <cell r="J193">
            <v>0</v>
          </cell>
        </row>
        <row r="205">
          <cell r="G205">
            <v>0</v>
          </cell>
          <cell r="H205">
            <v>0</v>
          </cell>
          <cell r="I205">
            <v>0</v>
          </cell>
          <cell r="J205">
            <v>0</v>
          </cell>
        </row>
        <row r="215">
          <cell r="G215">
            <v>21817900</v>
          </cell>
          <cell r="H215">
            <v>21817900</v>
          </cell>
        </row>
        <row r="221">
          <cell r="G221">
            <v>110763886.27</v>
          </cell>
          <cell r="I221">
            <v>0</v>
          </cell>
        </row>
        <row r="226">
          <cell r="G226">
            <v>645044000</v>
          </cell>
          <cell r="H226">
            <v>569447900</v>
          </cell>
          <cell r="I226">
            <v>0</v>
          </cell>
          <cell r="J226">
            <v>0</v>
          </cell>
        </row>
        <row r="231">
          <cell r="G231">
            <v>500000</v>
          </cell>
          <cell r="H231">
            <v>0</v>
          </cell>
          <cell r="I231">
            <v>500000</v>
          </cell>
          <cell r="J231">
            <v>0</v>
          </cell>
        </row>
        <row r="236">
          <cell r="G236">
            <v>300000</v>
          </cell>
          <cell r="H236">
            <v>0</v>
          </cell>
          <cell r="I236">
            <v>300000</v>
          </cell>
          <cell r="J236">
            <v>0</v>
          </cell>
        </row>
        <row r="244">
          <cell r="G244">
            <v>1484000</v>
          </cell>
          <cell r="H244">
            <v>0</v>
          </cell>
          <cell r="I244">
            <v>1500000</v>
          </cell>
          <cell r="J244">
            <v>0</v>
          </cell>
        </row>
        <row r="252">
          <cell r="G252">
            <v>6748720</v>
          </cell>
          <cell r="I252">
            <v>6748720</v>
          </cell>
        </row>
        <row r="279">
          <cell r="G279">
            <v>1400000</v>
          </cell>
          <cell r="H279">
            <v>0</v>
          </cell>
          <cell r="I279">
            <v>1000000</v>
          </cell>
          <cell r="J279">
            <v>0</v>
          </cell>
        </row>
        <row r="285">
          <cell r="G285">
            <v>263700</v>
          </cell>
          <cell r="H285">
            <v>0</v>
          </cell>
          <cell r="I285">
            <v>263700</v>
          </cell>
          <cell r="J285">
            <v>0</v>
          </cell>
        </row>
        <row r="322">
          <cell r="G322">
            <v>553000</v>
          </cell>
          <cell r="H322">
            <v>0</v>
          </cell>
          <cell r="I322">
            <v>553000</v>
          </cell>
          <cell r="J322">
            <v>0</v>
          </cell>
        </row>
        <row r="326">
          <cell r="G326">
            <v>550000</v>
          </cell>
          <cell r="H326">
            <v>0</v>
          </cell>
          <cell r="I326">
            <v>550000</v>
          </cell>
          <cell r="J326">
            <v>0</v>
          </cell>
        </row>
        <row r="331">
          <cell r="G331">
            <v>17880651.780000001</v>
          </cell>
          <cell r="H331">
            <v>0</v>
          </cell>
          <cell r="I331">
            <v>17880651.780000001</v>
          </cell>
          <cell r="J331">
            <v>0</v>
          </cell>
        </row>
        <row r="345">
          <cell r="G345">
            <v>400000</v>
          </cell>
          <cell r="H345">
            <v>0</v>
          </cell>
          <cell r="I345">
            <v>400000</v>
          </cell>
          <cell r="J345">
            <v>0</v>
          </cell>
        </row>
        <row r="350">
          <cell r="G350">
            <v>113000</v>
          </cell>
          <cell r="H350">
            <v>0</v>
          </cell>
          <cell r="I350">
            <v>113000</v>
          </cell>
          <cell r="J350">
            <v>0</v>
          </cell>
        </row>
        <row r="353">
          <cell r="G353">
            <v>29500</v>
          </cell>
          <cell r="H353">
            <v>0</v>
          </cell>
          <cell r="I353">
            <v>29500</v>
          </cell>
          <cell r="J353">
            <v>0</v>
          </cell>
        </row>
        <row r="356">
          <cell r="G356">
            <v>42000</v>
          </cell>
          <cell r="H356">
            <v>0</v>
          </cell>
          <cell r="I356">
            <v>42000</v>
          </cell>
          <cell r="J356">
            <v>0</v>
          </cell>
        </row>
        <row r="359">
          <cell r="G359">
            <v>150400</v>
          </cell>
          <cell r="H359">
            <v>0</v>
          </cell>
          <cell r="I359">
            <v>150400</v>
          </cell>
        </row>
        <row r="365">
          <cell r="G365">
            <v>269200</v>
          </cell>
          <cell r="H365">
            <v>0</v>
          </cell>
          <cell r="I365">
            <v>269200</v>
          </cell>
          <cell r="J365">
            <v>0</v>
          </cell>
        </row>
        <row r="377">
          <cell r="G377">
            <v>30000000</v>
          </cell>
          <cell r="H377">
            <v>0</v>
          </cell>
          <cell r="I377">
            <v>44900000</v>
          </cell>
          <cell r="J377">
            <v>0</v>
          </cell>
        </row>
        <row r="389">
          <cell r="G389">
            <v>50000</v>
          </cell>
          <cell r="H389">
            <v>0</v>
          </cell>
          <cell r="I389">
            <v>50000</v>
          </cell>
          <cell r="J389">
            <v>0</v>
          </cell>
        </row>
        <row r="393">
          <cell r="G393">
            <v>100000</v>
          </cell>
          <cell r="H393">
            <v>0</v>
          </cell>
          <cell r="I393">
            <v>100000</v>
          </cell>
          <cell r="J393">
            <v>0</v>
          </cell>
        </row>
        <row r="403">
          <cell r="G403">
            <v>110000</v>
          </cell>
          <cell r="H403">
            <v>0</v>
          </cell>
          <cell r="I403">
            <v>110000</v>
          </cell>
          <cell r="J403">
            <v>0</v>
          </cell>
        </row>
        <row r="413">
          <cell r="G413">
            <v>100000</v>
          </cell>
          <cell r="H413">
            <v>0</v>
          </cell>
          <cell r="I413">
            <v>100000</v>
          </cell>
          <cell r="J413">
            <v>0</v>
          </cell>
        </row>
        <row r="421">
          <cell r="G421">
            <v>344319.66</v>
          </cell>
          <cell r="H421">
            <v>344319.66</v>
          </cell>
          <cell r="I421">
            <v>344319.66</v>
          </cell>
          <cell r="J421">
            <v>344319.66</v>
          </cell>
        </row>
        <row r="428">
          <cell r="G428">
            <v>9000000</v>
          </cell>
          <cell r="H428">
            <v>0</v>
          </cell>
          <cell r="I428">
            <v>10000000</v>
          </cell>
          <cell r="J428">
            <v>0</v>
          </cell>
        </row>
        <row r="430">
          <cell r="G430">
            <v>17476761.530000001</v>
          </cell>
          <cell r="H430">
            <v>17476761.530000001</v>
          </cell>
          <cell r="I430">
            <v>17476761.530000001</v>
          </cell>
          <cell r="J430">
            <v>17476761.530000001</v>
          </cell>
        </row>
        <row r="433">
          <cell r="G433">
            <v>429921200</v>
          </cell>
          <cell r="H433">
            <v>429921200</v>
          </cell>
          <cell r="I433">
            <v>431712400</v>
          </cell>
          <cell r="J433">
            <v>431712400</v>
          </cell>
        </row>
        <row r="434">
          <cell r="G434">
            <v>107286347.06999999</v>
          </cell>
          <cell r="H434">
            <v>0</v>
          </cell>
          <cell r="I434">
            <v>204159622.69999999</v>
          </cell>
          <cell r="J434">
            <v>0</v>
          </cell>
        </row>
        <row r="436">
          <cell r="G436">
            <v>2337065.5499999998</v>
          </cell>
          <cell r="H436">
            <v>0</v>
          </cell>
          <cell r="I436">
            <v>2337065.5499999998</v>
          </cell>
          <cell r="J436">
            <v>0</v>
          </cell>
        </row>
        <row r="438">
          <cell r="G438">
            <v>56762778.270000003</v>
          </cell>
          <cell r="H438">
            <v>0</v>
          </cell>
          <cell r="I438">
            <v>56762778.270000003</v>
          </cell>
          <cell r="J438">
            <v>0</v>
          </cell>
        </row>
        <row r="440">
          <cell r="G440">
            <v>50388775.950000003</v>
          </cell>
          <cell r="H440">
            <v>0</v>
          </cell>
          <cell r="I440">
            <v>50388775.950000003</v>
          </cell>
          <cell r="J440">
            <v>0</v>
          </cell>
        </row>
        <row r="442">
          <cell r="G442">
            <v>9959284.8300000001</v>
          </cell>
          <cell r="H442">
            <v>0</v>
          </cell>
          <cell r="I442">
            <v>9959284.8300000001</v>
          </cell>
          <cell r="J442">
            <v>0</v>
          </cell>
        </row>
        <row r="446">
          <cell r="G446">
            <v>100000</v>
          </cell>
          <cell r="I446">
            <v>100000</v>
          </cell>
        </row>
        <row r="449">
          <cell r="G449">
            <v>0</v>
          </cell>
        </row>
        <row r="458">
          <cell r="G458">
            <v>4500000</v>
          </cell>
          <cell r="H458">
            <v>0</v>
          </cell>
          <cell r="I458">
            <v>5000000</v>
          </cell>
          <cell r="J458">
            <v>0</v>
          </cell>
        </row>
        <row r="462">
          <cell r="G462">
            <v>510106900</v>
          </cell>
          <cell r="H462">
            <v>510106900</v>
          </cell>
          <cell r="I462">
            <v>514354700</v>
          </cell>
          <cell r="J462">
            <v>514354700</v>
          </cell>
        </row>
        <row r="464">
          <cell r="G464">
            <v>0</v>
          </cell>
          <cell r="H464">
            <v>0</v>
          </cell>
          <cell r="I464">
            <v>0</v>
          </cell>
          <cell r="J464">
            <v>0</v>
          </cell>
        </row>
        <row r="466">
          <cell r="G466">
            <v>13701700</v>
          </cell>
          <cell r="H466">
            <v>0</v>
          </cell>
          <cell r="I466">
            <v>13701700</v>
          </cell>
          <cell r="J466">
            <v>0</v>
          </cell>
        </row>
        <row r="468">
          <cell r="G468">
            <v>57381503.32</v>
          </cell>
          <cell r="H468">
            <v>0</v>
          </cell>
          <cell r="I468">
            <v>57381503.32</v>
          </cell>
          <cell r="J468">
            <v>0</v>
          </cell>
        </row>
        <row r="470">
          <cell r="G470">
            <v>32531483.399999999</v>
          </cell>
          <cell r="H470">
            <v>0</v>
          </cell>
          <cell r="I470">
            <v>32531483.399999999</v>
          </cell>
          <cell r="J470">
            <v>0</v>
          </cell>
        </row>
        <row r="472">
          <cell r="G472">
            <v>850000</v>
          </cell>
          <cell r="H472">
            <v>0</v>
          </cell>
          <cell r="I472">
            <v>850000</v>
          </cell>
          <cell r="J472">
            <v>0</v>
          </cell>
        </row>
        <row r="477">
          <cell r="G477">
            <v>100000</v>
          </cell>
          <cell r="H477">
            <v>0</v>
          </cell>
          <cell r="I477">
            <v>100000</v>
          </cell>
          <cell r="J477">
            <v>0</v>
          </cell>
        </row>
        <row r="481">
          <cell r="G481">
            <v>2069200</v>
          </cell>
          <cell r="H481">
            <v>2069200</v>
          </cell>
          <cell r="I481">
            <v>2069200</v>
          </cell>
          <cell r="J481">
            <v>2069200</v>
          </cell>
        </row>
        <row r="483">
          <cell r="G483">
            <v>27336200</v>
          </cell>
          <cell r="H483">
            <v>27336200</v>
          </cell>
          <cell r="I483">
            <v>27336200</v>
          </cell>
          <cell r="J483">
            <v>27336200</v>
          </cell>
        </row>
        <row r="485">
          <cell r="G485">
            <v>3970000</v>
          </cell>
          <cell r="H485">
            <v>0</v>
          </cell>
          <cell r="I485">
            <v>3970000</v>
          </cell>
          <cell r="J485">
            <v>0</v>
          </cell>
        </row>
        <row r="492">
          <cell r="G492">
            <v>1300000</v>
          </cell>
          <cell r="I492">
            <v>1400000</v>
          </cell>
        </row>
        <row r="494">
          <cell r="G494">
            <v>2938975.31</v>
          </cell>
          <cell r="H494">
            <v>2938975.31</v>
          </cell>
          <cell r="I494">
            <v>2938975.31</v>
          </cell>
          <cell r="J494">
            <v>2938975.31</v>
          </cell>
        </row>
        <row r="495">
          <cell r="G495">
            <v>107287935.53</v>
          </cell>
          <cell r="H495">
            <v>0</v>
          </cell>
          <cell r="I495">
            <v>107287935.53</v>
          </cell>
          <cell r="J495">
            <v>0</v>
          </cell>
        </row>
        <row r="497">
          <cell r="G497">
            <v>7944057</v>
          </cell>
          <cell r="H497">
            <v>0</v>
          </cell>
          <cell r="I497">
            <v>7944057</v>
          </cell>
          <cell r="J497">
            <v>0</v>
          </cell>
        </row>
        <row r="499">
          <cell r="G499">
            <v>9251753.5399999991</v>
          </cell>
          <cell r="H499">
            <v>0</v>
          </cell>
          <cell r="I499">
            <v>9251753.5399999991</v>
          </cell>
          <cell r="J499">
            <v>0</v>
          </cell>
        </row>
        <row r="501">
          <cell r="G501">
            <v>6361356.1299999999</v>
          </cell>
          <cell r="H501">
            <v>0</v>
          </cell>
          <cell r="I501">
            <v>6361356.1299999999</v>
          </cell>
          <cell r="J501">
            <v>0</v>
          </cell>
        </row>
        <row r="504">
          <cell r="G504">
            <v>1674800.68</v>
          </cell>
          <cell r="I504">
            <v>1674800.68</v>
          </cell>
        </row>
        <row r="507">
          <cell r="G507">
            <v>300000</v>
          </cell>
          <cell r="I507">
            <v>300000</v>
          </cell>
        </row>
        <row r="512">
          <cell r="G512">
            <v>2122717</v>
          </cell>
          <cell r="H512">
            <v>2122717</v>
          </cell>
          <cell r="I512">
            <v>2122717</v>
          </cell>
          <cell r="J512">
            <v>2122717</v>
          </cell>
        </row>
        <row r="515">
          <cell r="G515">
            <v>712790.65</v>
          </cell>
          <cell r="I515">
            <v>712790.65</v>
          </cell>
        </row>
        <row r="516">
          <cell r="G516">
            <v>3700000</v>
          </cell>
          <cell r="H516">
            <v>0</v>
          </cell>
          <cell r="I516">
            <v>3700000</v>
          </cell>
          <cell r="J516">
            <v>0</v>
          </cell>
        </row>
        <row r="518">
          <cell r="G518">
            <v>100000</v>
          </cell>
          <cell r="H518">
            <v>0</v>
          </cell>
          <cell r="I518">
            <v>100000</v>
          </cell>
          <cell r="J518">
            <v>0</v>
          </cell>
        </row>
        <row r="523">
          <cell r="G523">
            <v>1209648.78</v>
          </cell>
          <cell r="H523">
            <v>0</v>
          </cell>
          <cell r="I523">
            <v>1209648.78</v>
          </cell>
          <cell r="J523">
            <v>0</v>
          </cell>
        </row>
        <row r="531">
          <cell r="G531">
            <v>290000</v>
          </cell>
          <cell r="H531">
            <v>0</v>
          </cell>
          <cell r="I531">
            <v>290000</v>
          </cell>
          <cell r="J531">
            <v>0</v>
          </cell>
        </row>
        <row r="533">
          <cell r="G533">
            <v>24300</v>
          </cell>
          <cell r="H533">
            <v>0</v>
          </cell>
          <cell r="I533">
            <v>24300</v>
          </cell>
          <cell r="J533">
            <v>0</v>
          </cell>
        </row>
        <row r="535">
          <cell r="G535">
            <v>2400000</v>
          </cell>
          <cell r="H535">
            <v>0</v>
          </cell>
          <cell r="I535">
            <v>2400000</v>
          </cell>
          <cell r="J535">
            <v>0</v>
          </cell>
        </row>
        <row r="537">
          <cell r="G537">
            <v>1000000</v>
          </cell>
          <cell r="H537">
            <v>0</v>
          </cell>
          <cell r="I537">
            <v>1000000</v>
          </cell>
          <cell r="J537">
            <v>0</v>
          </cell>
        </row>
        <row r="539">
          <cell r="G539">
            <v>75700</v>
          </cell>
          <cell r="H539">
            <v>0</v>
          </cell>
          <cell r="I539">
            <v>75700</v>
          </cell>
          <cell r="J539">
            <v>0</v>
          </cell>
        </row>
        <row r="544">
          <cell r="G544">
            <v>717000</v>
          </cell>
          <cell r="H544">
            <v>0</v>
          </cell>
          <cell r="I544">
            <v>717000</v>
          </cell>
          <cell r="J544">
            <v>0</v>
          </cell>
        </row>
        <row r="546">
          <cell r="G546">
            <v>37805844.439999998</v>
          </cell>
          <cell r="H546">
            <v>0</v>
          </cell>
          <cell r="I546">
            <v>37805844.439999998</v>
          </cell>
          <cell r="J546">
            <v>0</v>
          </cell>
        </row>
        <row r="548">
          <cell r="G548">
            <v>435000</v>
          </cell>
          <cell r="H548">
            <v>0</v>
          </cell>
          <cell r="I548">
            <v>435000</v>
          </cell>
          <cell r="J548">
            <v>0</v>
          </cell>
        </row>
        <row r="550">
          <cell r="G550">
            <v>342903.05</v>
          </cell>
          <cell r="H550">
            <v>0</v>
          </cell>
          <cell r="I550">
            <v>342903.05</v>
          </cell>
          <cell r="J550">
            <v>0</v>
          </cell>
        </row>
        <row r="552">
          <cell r="G552">
            <v>1423940.11</v>
          </cell>
          <cell r="H552">
            <v>0</v>
          </cell>
          <cell r="I552">
            <v>1423940.11</v>
          </cell>
          <cell r="J552">
            <v>0</v>
          </cell>
        </row>
        <row r="557">
          <cell r="G557">
            <v>261000</v>
          </cell>
          <cell r="H557">
            <v>0</v>
          </cell>
          <cell r="I557">
            <v>261000</v>
          </cell>
          <cell r="J557">
            <v>0</v>
          </cell>
        </row>
        <row r="559">
          <cell r="G559">
            <v>16065856.800000001</v>
          </cell>
          <cell r="H559">
            <v>0</v>
          </cell>
          <cell r="I559">
            <v>16065856.800000001</v>
          </cell>
          <cell r="J559">
            <v>0</v>
          </cell>
        </row>
        <row r="561">
          <cell r="G561">
            <v>255800</v>
          </cell>
          <cell r="H561">
            <v>0</v>
          </cell>
          <cell r="I561">
            <v>255800</v>
          </cell>
          <cell r="J561">
            <v>0</v>
          </cell>
        </row>
        <row r="563">
          <cell r="G563">
            <v>431761.82</v>
          </cell>
          <cell r="H563">
            <v>0</v>
          </cell>
          <cell r="I563">
            <v>431761.82</v>
          </cell>
          <cell r="J563">
            <v>0</v>
          </cell>
        </row>
        <row r="565">
          <cell r="G565">
            <v>2334185.38</v>
          </cell>
          <cell r="H565">
            <v>0</v>
          </cell>
          <cell r="I565">
            <v>2334185.38</v>
          </cell>
          <cell r="J565">
            <v>0</v>
          </cell>
        </row>
        <row r="568">
          <cell r="G568">
            <v>122000</v>
          </cell>
          <cell r="H568">
            <v>0</v>
          </cell>
          <cell r="I568">
            <v>122000</v>
          </cell>
          <cell r="J568">
            <v>0</v>
          </cell>
        </row>
        <row r="570">
          <cell r="G570">
            <v>13357139</v>
          </cell>
          <cell r="H570">
            <v>0</v>
          </cell>
          <cell r="I570">
            <v>13357139</v>
          </cell>
          <cell r="J570">
            <v>0</v>
          </cell>
        </row>
        <row r="574">
          <cell r="G574">
            <v>1570125.33</v>
          </cell>
          <cell r="H574">
            <v>0</v>
          </cell>
          <cell r="I574">
            <v>1570125.33</v>
          </cell>
          <cell r="J574">
            <v>0</v>
          </cell>
        </row>
        <row r="576">
          <cell r="G576">
            <v>1622886.85</v>
          </cell>
          <cell r="H576">
            <v>0</v>
          </cell>
          <cell r="I576">
            <v>1622886.85</v>
          </cell>
          <cell r="J576">
            <v>0</v>
          </cell>
        </row>
        <row r="580">
          <cell r="G580">
            <v>500000</v>
          </cell>
          <cell r="H580">
            <v>0</v>
          </cell>
          <cell r="I580">
            <v>500000</v>
          </cell>
          <cell r="J580">
            <v>0</v>
          </cell>
        </row>
        <row r="582">
          <cell r="G582">
            <v>8297190</v>
          </cell>
          <cell r="H582">
            <v>0</v>
          </cell>
          <cell r="I582">
            <v>8297190</v>
          </cell>
          <cell r="J582">
            <v>0</v>
          </cell>
        </row>
        <row r="585">
          <cell r="G585">
            <v>70000</v>
          </cell>
          <cell r="I585">
            <v>70000</v>
          </cell>
        </row>
        <row r="587">
          <cell r="G587">
            <v>220500</v>
          </cell>
          <cell r="I587">
            <v>220500</v>
          </cell>
        </row>
        <row r="589">
          <cell r="G589">
            <v>949310</v>
          </cell>
          <cell r="I589">
            <v>949310</v>
          </cell>
        </row>
        <row r="595">
          <cell r="G595">
            <v>2054000</v>
          </cell>
          <cell r="H595">
            <v>2054000</v>
          </cell>
          <cell r="I595">
            <v>2026600</v>
          </cell>
          <cell r="J595">
            <v>2026600</v>
          </cell>
        </row>
        <row r="597">
          <cell r="G597">
            <v>35200</v>
          </cell>
          <cell r="H597">
            <v>35200</v>
          </cell>
          <cell r="I597">
            <v>36200</v>
          </cell>
          <cell r="J597">
            <v>36200</v>
          </cell>
        </row>
        <row r="599">
          <cell r="G599">
            <v>628100</v>
          </cell>
          <cell r="H599">
            <v>628100</v>
          </cell>
          <cell r="I599">
            <v>628100</v>
          </cell>
          <cell r="J599">
            <v>628100</v>
          </cell>
        </row>
        <row r="605">
          <cell r="G605">
            <v>585500</v>
          </cell>
          <cell r="H605">
            <v>585500</v>
          </cell>
          <cell r="I605">
            <v>585500</v>
          </cell>
          <cell r="J605">
            <v>585500</v>
          </cell>
        </row>
        <row r="608">
          <cell r="G608">
            <v>23418700</v>
          </cell>
          <cell r="H608">
            <v>23418700</v>
          </cell>
          <cell r="I608">
            <v>23418700</v>
          </cell>
          <cell r="J608">
            <v>23418700</v>
          </cell>
        </row>
        <row r="612">
          <cell r="G612">
            <v>32298700</v>
          </cell>
          <cell r="H612">
            <v>32298700</v>
          </cell>
          <cell r="I612">
            <v>31226100</v>
          </cell>
          <cell r="J612">
            <v>31226100</v>
          </cell>
        </row>
        <row r="615">
          <cell r="G615">
            <v>59000</v>
          </cell>
          <cell r="H615">
            <v>59000</v>
          </cell>
          <cell r="I615">
            <v>78600</v>
          </cell>
          <cell r="J615">
            <v>78600</v>
          </cell>
        </row>
        <row r="618">
          <cell r="G618">
            <v>6621999.9999999991</v>
          </cell>
          <cell r="H618">
            <v>6621999.9999999991</v>
          </cell>
          <cell r="I618">
            <v>6817999.9999999991</v>
          </cell>
          <cell r="J618">
            <v>6817999.9999999991</v>
          </cell>
        </row>
        <row r="635">
          <cell r="G635">
            <v>40000</v>
          </cell>
          <cell r="H635">
            <v>0</v>
          </cell>
          <cell r="I635">
            <v>40000</v>
          </cell>
          <cell r="J635">
            <v>0</v>
          </cell>
        </row>
        <row r="639">
          <cell r="G639">
            <v>70000</v>
          </cell>
          <cell r="H639">
            <v>0</v>
          </cell>
          <cell r="I639">
            <v>70000</v>
          </cell>
          <cell r="J639">
            <v>0</v>
          </cell>
        </row>
        <row r="659">
          <cell r="G659">
            <v>56000</v>
          </cell>
          <cell r="H659">
            <v>0</v>
          </cell>
          <cell r="I659">
            <v>56000</v>
          </cell>
          <cell r="J659">
            <v>0</v>
          </cell>
        </row>
        <row r="663">
          <cell r="G663">
            <v>76832.840000000011</v>
          </cell>
          <cell r="H663">
            <v>0</v>
          </cell>
          <cell r="I663">
            <v>76832.840000000011</v>
          </cell>
          <cell r="J663">
            <v>0</v>
          </cell>
        </row>
        <row r="671">
          <cell r="G671">
            <v>1571000</v>
          </cell>
          <cell r="H671">
            <v>0</v>
          </cell>
          <cell r="I671">
            <v>1771000</v>
          </cell>
          <cell r="J671">
            <v>0</v>
          </cell>
        </row>
        <row r="673">
          <cell r="G673">
            <v>2782004.53</v>
          </cell>
          <cell r="H673">
            <v>2782004.53</v>
          </cell>
          <cell r="I673">
            <v>2782004.53</v>
          </cell>
          <cell r="J673">
            <v>2782004.53</v>
          </cell>
        </row>
        <row r="675">
          <cell r="G675">
            <v>85390534.349999994</v>
          </cell>
          <cell r="H675">
            <v>0</v>
          </cell>
          <cell r="I675">
            <v>85390534.349999994</v>
          </cell>
          <cell r="J675">
            <v>0</v>
          </cell>
        </row>
        <row r="677">
          <cell r="G677">
            <v>5954600</v>
          </cell>
          <cell r="H677">
            <v>0</v>
          </cell>
          <cell r="I677">
            <v>5954600</v>
          </cell>
          <cell r="J677">
            <v>0</v>
          </cell>
        </row>
        <row r="679">
          <cell r="G679">
            <v>2645900</v>
          </cell>
          <cell r="H679">
            <v>0</v>
          </cell>
          <cell r="I679">
            <v>2645900</v>
          </cell>
          <cell r="J679">
            <v>0</v>
          </cell>
        </row>
        <row r="681">
          <cell r="G681">
            <v>3262327.5</v>
          </cell>
          <cell r="H681">
            <v>0</v>
          </cell>
          <cell r="I681">
            <v>3262327.5</v>
          </cell>
          <cell r="J681">
            <v>0</v>
          </cell>
        </row>
        <row r="683">
          <cell r="G683">
            <v>1585349.52</v>
          </cell>
          <cell r="H683">
            <v>0</v>
          </cell>
          <cell r="I683">
            <v>1585349.52</v>
          </cell>
          <cell r="J683">
            <v>0</v>
          </cell>
        </row>
        <row r="692">
          <cell r="G692">
            <v>153000</v>
          </cell>
          <cell r="H692">
            <v>0</v>
          </cell>
          <cell r="I692">
            <v>153000</v>
          </cell>
          <cell r="J692">
            <v>0</v>
          </cell>
        </row>
        <row r="700">
          <cell r="G700">
            <v>100400</v>
          </cell>
          <cell r="I700">
            <v>100400</v>
          </cell>
        </row>
        <row r="702">
          <cell r="G702">
            <v>577700</v>
          </cell>
          <cell r="I702">
            <v>577700</v>
          </cell>
        </row>
        <row r="706">
          <cell r="G706">
            <v>800000</v>
          </cell>
          <cell r="H706">
            <v>0</v>
          </cell>
          <cell r="I706">
            <v>800000</v>
          </cell>
          <cell r="J706">
            <v>0</v>
          </cell>
        </row>
        <row r="708">
          <cell r="G708">
            <v>365245</v>
          </cell>
          <cell r="H708">
            <v>365245</v>
          </cell>
          <cell r="I708">
            <v>365245</v>
          </cell>
          <cell r="J708">
            <v>365245</v>
          </cell>
        </row>
        <row r="710">
          <cell r="G710">
            <v>52937405.950000003</v>
          </cell>
          <cell r="H710">
            <v>0</v>
          </cell>
          <cell r="I710">
            <v>52937405.950000003</v>
          </cell>
          <cell r="J710">
            <v>0</v>
          </cell>
        </row>
        <row r="712">
          <cell r="G712">
            <v>4908800</v>
          </cell>
          <cell r="H712">
            <v>0</v>
          </cell>
          <cell r="I712">
            <v>4908800</v>
          </cell>
          <cell r="J712">
            <v>0</v>
          </cell>
        </row>
        <row r="714">
          <cell r="G714">
            <v>4380200</v>
          </cell>
          <cell r="H714">
            <v>0</v>
          </cell>
          <cell r="I714">
            <v>4380200</v>
          </cell>
          <cell r="J714">
            <v>0</v>
          </cell>
        </row>
        <row r="716">
          <cell r="G716">
            <v>3233703.04</v>
          </cell>
          <cell r="H716">
            <v>0</v>
          </cell>
          <cell r="I716">
            <v>3233703.04</v>
          </cell>
          <cell r="J716">
            <v>0</v>
          </cell>
        </row>
        <row r="722">
          <cell r="G722">
            <v>208138.05</v>
          </cell>
          <cell r="H722">
            <v>0</v>
          </cell>
          <cell r="I722">
            <v>208138.05</v>
          </cell>
          <cell r="J722">
            <v>0</v>
          </cell>
        </row>
        <row r="731">
          <cell r="G731">
            <v>1143000</v>
          </cell>
          <cell r="H731">
            <v>0</v>
          </cell>
          <cell r="I731">
            <v>1343000</v>
          </cell>
          <cell r="J731">
            <v>0</v>
          </cell>
        </row>
        <row r="733">
          <cell r="G733">
            <v>648721</v>
          </cell>
          <cell r="H733">
            <v>648721</v>
          </cell>
          <cell r="I733">
            <v>648721</v>
          </cell>
          <cell r="J733">
            <v>648721</v>
          </cell>
        </row>
        <row r="735">
          <cell r="G735">
            <v>67649054.689999998</v>
          </cell>
          <cell r="H735">
            <v>0</v>
          </cell>
          <cell r="I735">
            <v>67649054.689999998</v>
          </cell>
          <cell r="J735">
            <v>0</v>
          </cell>
        </row>
        <row r="737">
          <cell r="G737">
            <v>7605700</v>
          </cell>
          <cell r="H737">
            <v>0</v>
          </cell>
          <cell r="I737">
            <v>7605700</v>
          </cell>
          <cell r="J737">
            <v>0</v>
          </cell>
        </row>
        <row r="739">
          <cell r="G739">
            <v>6989600</v>
          </cell>
          <cell r="H739">
            <v>0</v>
          </cell>
          <cell r="I739">
            <v>6989600</v>
          </cell>
          <cell r="J739">
            <v>0</v>
          </cell>
        </row>
        <row r="741">
          <cell r="G741">
            <v>8117239</v>
          </cell>
          <cell r="H741">
            <v>0</v>
          </cell>
          <cell r="I741">
            <v>8117239</v>
          </cell>
          <cell r="J741">
            <v>0</v>
          </cell>
        </row>
        <row r="744">
          <cell r="G744">
            <v>144000</v>
          </cell>
          <cell r="I744">
            <v>144000</v>
          </cell>
        </row>
        <row r="745">
          <cell r="G745">
            <v>369679.31</v>
          </cell>
          <cell r="H745">
            <v>0</v>
          </cell>
          <cell r="I745">
            <v>369679.31</v>
          </cell>
          <cell r="J745">
            <v>0</v>
          </cell>
        </row>
        <row r="749">
          <cell r="G749">
            <v>310000</v>
          </cell>
          <cell r="I749">
            <v>310000</v>
          </cell>
        </row>
        <row r="754">
          <cell r="G754">
            <v>250000</v>
          </cell>
          <cell r="H754">
            <v>0</v>
          </cell>
          <cell r="I754">
            <v>250000</v>
          </cell>
          <cell r="J754">
            <v>0</v>
          </cell>
        </row>
        <row r="756">
          <cell r="G756">
            <v>13026360</v>
          </cell>
          <cell r="H756">
            <v>0</v>
          </cell>
          <cell r="I756">
            <v>13026360</v>
          </cell>
          <cell r="J756">
            <v>0</v>
          </cell>
        </row>
        <row r="758">
          <cell r="G758">
            <v>862400</v>
          </cell>
          <cell r="H758">
            <v>0</v>
          </cell>
          <cell r="I758">
            <v>862400</v>
          </cell>
          <cell r="J758">
            <v>0</v>
          </cell>
        </row>
        <row r="760">
          <cell r="G760">
            <v>1016900</v>
          </cell>
          <cell r="H760">
            <v>0</v>
          </cell>
          <cell r="I760">
            <v>1016900</v>
          </cell>
          <cell r="J760">
            <v>0</v>
          </cell>
        </row>
        <row r="762">
          <cell r="G762">
            <v>735040</v>
          </cell>
          <cell r="H762">
            <v>0</v>
          </cell>
          <cell r="I762">
            <v>735040</v>
          </cell>
          <cell r="J762">
            <v>0</v>
          </cell>
        </row>
        <row r="768">
          <cell r="G768">
            <v>72000</v>
          </cell>
          <cell r="H768">
            <v>0</v>
          </cell>
          <cell r="I768">
            <v>72000</v>
          </cell>
          <cell r="J768">
            <v>0</v>
          </cell>
        </row>
        <row r="772">
          <cell r="G772">
            <v>9000</v>
          </cell>
          <cell r="H772">
            <v>0</v>
          </cell>
          <cell r="I772">
            <v>9000</v>
          </cell>
          <cell r="J772">
            <v>0</v>
          </cell>
        </row>
        <row r="776">
          <cell r="G776">
            <v>350000</v>
          </cell>
          <cell r="H776">
            <v>0</v>
          </cell>
          <cell r="I776">
            <v>350000</v>
          </cell>
          <cell r="J776">
            <v>0</v>
          </cell>
        </row>
        <row r="778">
          <cell r="G778">
            <v>15924918</v>
          </cell>
          <cell r="H778">
            <v>0</v>
          </cell>
          <cell r="I778">
            <v>15924918</v>
          </cell>
          <cell r="J778">
            <v>0</v>
          </cell>
        </row>
        <row r="780">
          <cell r="G780">
            <v>297200</v>
          </cell>
          <cell r="H780">
            <v>0</v>
          </cell>
          <cell r="I780">
            <v>297200</v>
          </cell>
          <cell r="J780">
            <v>0</v>
          </cell>
        </row>
        <row r="782">
          <cell r="G782">
            <v>300000</v>
          </cell>
          <cell r="H782">
            <v>0</v>
          </cell>
          <cell r="I782">
            <v>300000</v>
          </cell>
          <cell r="J782">
            <v>0</v>
          </cell>
        </row>
        <row r="784">
          <cell r="G784">
            <v>1022582</v>
          </cell>
          <cell r="H784">
            <v>0</v>
          </cell>
          <cell r="I784">
            <v>1022582</v>
          </cell>
          <cell r="J784">
            <v>0</v>
          </cell>
        </row>
        <row r="791">
          <cell r="G791">
            <v>411000</v>
          </cell>
          <cell r="I791">
            <v>411000</v>
          </cell>
        </row>
        <row r="793">
          <cell r="G793">
            <v>17273686</v>
          </cell>
          <cell r="I793">
            <v>17273686</v>
          </cell>
        </row>
        <row r="794">
          <cell r="G794">
            <v>1224900</v>
          </cell>
          <cell r="H794">
            <v>0</v>
          </cell>
          <cell r="I794">
            <v>1224900</v>
          </cell>
          <cell r="J794">
            <v>0</v>
          </cell>
        </row>
        <row r="796">
          <cell r="G796">
            <v>487700</v>
          </cell>
          <cell r="H796">
            <v>0</v>
          </cell>
          <cell r="I796">
            <v>487700</v>
          </cell>
          <cell r="J796">
            <v>0</v>
          </cell>
        </row>
        <row r="798">
          <cell r="G798">
            <v>5404214</v>
          </cell>
          <cell r="H798">
            <v>0</v>
          </cell>
          <cell r="I798">
            <v>5404214</v>
          </cell>
          <cell r="J798">
            <v>0</v>
          </cell>
        </row>
        <row r="817">
          <cell r="G817">
            <v>124700</v>
          </cell>
          <cell r="H817">
            <v>0</v>
          </cell>
          <cell r="I817">
            <v>124700</v>
          </cell>
          <cell r="J817">
            <v>0</v>
          </cell>
        </row>
        <row r="821">
          <cell r="G821">
            <v>250123.55</v>
          </cell>
          <cell r="H821">
            <v>0</v>
          </cell>
          <cell r="I821">
            <v>250900.32</v>
          </cell>
          <cell r="J821">
            <v>0</v>
          </cell>
        </row>
        <row r="837">
          <cell r="G837">
            <v>286900</v>
          </cell>
          <cell r="I837">
            <v>286900</v>
          </cell>
        </row>
        <row r="839">
          <cell r="G839">
            <v>15500</v>
          </cell>
          <cell r="H839">
            <v>0</v>
          </cell>
          <cell r="I839">
            <v>15500</v>
          </cell>
          <cell r="J839">
            <v>0</v>
          </cell>
        </row>
        <row r="843">
          <cell r="G843">
            <v>217901.14</v>
          </cell>
          <cell r="H843">
            <v>0</v>
          </cell>
          <cell r="I843">
            <v>217901.14</v>
          </cell>
          <cell r="J843">
            <v>0</v>
          </cell>
        </row>
        <row r="852">
          <cell r="G852">
            <v>8794760</v>
          </cell>
          <cell r="H852">
            <v>8794760</v>
          </cell>
          <cell r="I852">
            <v>8794760</v>
          </cell>
          <cell r="J852">
            <v>8794760</v>
          </cell>
        </row>
        <row r="854">
          <cell r="G854">
            <v>18920</v>
          </cell>
          <cell r="H854">
            <v>18920</v>
          </cell>
          <cell r="I854">
            <v>19480</v>
          </cell>
          <cell r="J854">
            <v>19480</v>
          </cell>
        </row>
        <row r="862">
          <cell r="G862">
            <v>10000000</v>
          </cell>
          <cell r="I862">
            <v>10000000</v>
          </cell>
        </row>
        <row r="865">
          <cell r="G865">
            <v>300000</v>
          </cell>
        </row>
        <row r="875">
          <cell r="I875">
            <v>1046410</v>
          </cell>
        </row>
        <row r="879">
          <cell r="G879">
            <v>105075000</v>
          </cell>
          <cell r="H879">
            <v>0</v>
          </cell>
          <cell r="I879">
            <v>110000000</v>
          </cell>
          <cell r="J879">
            <v>0</v>
          </cell>
        </row>
        <row r="881">
          <cell r="G881">
            <v>6079620</v>
          </cell>
          <cell r="H881">
            <v>0</v>
          </cell>
          <cell r="I881">
            <v>11079620</v>
          </cell>
          <cell r="J881">
            <v>0</v>
          </cell>
        </row>
        <row r="883">
          <cell r="G883">
            <v>0</v>
          </cell>
          <cell r="H883">
            <v>0</v>
          </cell>
          <cell r="I883">
            <v>184660</v>
          </cell>
          <cell r="J883">
            <v>0</v>
          </cell>
        </row>
        <row r="889">
          <cell r="G889">
            <v>3845000</v>
          </cell>
          <cell r="H889">
            <v>0</v>
          </cell>
          <cell r="I889">
            <v>3845000</v>
          </cell>
          <cell r="J889">
            <v>0</v>
          </cell>
        </row>
        <row r="895">
          <cell r="G895">
            <v>104100</v>
          </cell>
          <cell r="H895">
            <v>104100</v>
          </cell>
          <cell r="I895">
            <v>107100</v>
          </cell>
          <cell r="J895">
            <v>107100</v>
          </cell>
        </row>
        <row r="903">
          <cell r="G903">
            <v>500000</v>
          </cell>
          <cell r="I903">
            <v>1000000</v>
          </cell>
        </row>
        <row r="905">
          <cell r="G905">
            <v>3000000</v>
          </cell>
          <cell r="H905">
            <v>0</v>
          </cell>
          <cell r="I905">
            <v>6524000</v>
          </cell>
          <cell r="J905">
            <v>0</v>
          </cell>
        </row>
        <row r="907">
          <cell r="G907">
            <v>100000</v>
          </cell>
          <cell r="H907">
            <v>0</v>
          </cell>
          <cell r="I907">
            <v>100000</v>
          </cell>
          <cell r="J907">
            <v>0</v>
          </cell>
        </row>
        <row r="913">
          <cell r="G913">
            <v>22500</v>
          </cell>
          <cell r="H913">
            <v>0</v>
          </cell>
          <cell r="I913">
            <v>22500</v>
          </cell>
          <cell r="J913">
            <v>0</v>
          </cell>
        </row>
        <row r="915">
          <cell r="G915">
            <v>200000</v>
          </cell>
          <cell r="H915">
            <v>0</v>
          </cell>
          <cell r="I915">
            <v>200000</v>
          </cell>
          <cell r="J915">
            <v>0</v>
          </cell>
        </row>
        <row r="920">
          <cell r="G920">
            <v>5000000</v>
          </cell>
          <cell r="H920">
            <v>0</v>
          </cell>
          <cell r="I920">
            <v>5000000</v>
          </cell>
          <cell r="J920">
            <v>0</v>
          </cell>
        </row>
        <row r="926">
          <cell r="G926">
            <v>3500000</v>
          </cell>
          <cell r="H926">
            <v>0</v>
          </cell>
          <cell r="I926">
            <v>3500000</v>
          </cell>
          <cell r="J926">
            <v>0</v>
          </cell>
        </row>
        <row r="929">
          <cell r="G929">
            <v>0</v>
          </cell>
          <cell r="H929">
            <v>0</v>
          </cell>
          <cell r="I929">
            <v>1000000</v>
          </cell>
          <cell r="J929">
            <v>0</v>
          </cell>
        </row>
        <row r="939">
          <cell r="G939">
            <v>9784812</v>
          </cell>
          <cell r="H939">
            <v>0</v>
          </cell>
          <cell r="I939">
            <v>10123377</v>
          </cell>
          <cell r="J939">
            <v>0</v>
          </cell>
        </row>
        <row r="941">
          <cell r="G941">
            <v>2043511.46</v>
          </cell>
          <cell r="H941">
            <v>0</v>
          </cell>
          <cell r="I941">
            <v>4359913</v>
          </cell>
          <cell r="J941">
            <v>0</v>
          </cell>
        </row>
        <row r="943">
          <cell r="G943">
            <v>0</v>
          </cell>
          <cell r="H943">
            <v>0</v>
          </cell>
          <cell r="I943">
            <v>775600</v>
          </cell>
          <cell r="J943">
            <v>0</v>
          </cell>
        </row>
        <row r="946">
          <cell r="G946">
            <v>700000</v>
          </cell>
          <cell r="H946">
            <v>0</v>
          </cell>
          <cell r="I946">
            <v>700000</v>
          </cell>
          <cell r="J946">
            <v>0</v>
          </cell>
        </row>
        <row r="950">
          <cell r="G950">
            <v>10206500</v>
          </cell>
          <cell r="H950">
            <v>0</v>
          </cell>
          <cell r="I950">
            <v>10206500</v>
          </cell>
          <cell r="J950">
            <v>0</v>
          </cell>
        </row>
        <row r="962">
          <cell r="G962">
            <v>3043989</v>
          </cell>
          <cell r="H962">
            <v>0</v>
          </cell>
          <cell r="I962">
            <v>3043989</v>
          </cell>
          <cell r="J962">
            <v>0</v>
          </cell>
        </row>
        <row r="964">
          <cell r="G964">
            <v>333801.87</v>
          </cell>
          <cell r="H964">
            <v>0</v>
          </cell>
          <cell r="I964">
            <v>333801.87</v>
          </cell>
          <cell r="J964">
            <v>0</v>
          </cell>
        </row>
        <row r="966">
          <cell r="G966">
            <v>113103.13</v>
          </cell>
          <cell r="H966">
            <v>0</v>
          </cell>
          <cell r="I966">
            <v>113103.13</v>
          </cell>
          <cell r="J966">
            <v>0</v>
          </cell>
        </row>
        <row r="968">
          <cell r="G968">
            <v>574920</v>
          </cell>
          <cell r="H968">
            <v>0</v>
          </cell>
          <cell r="I968">
            <v>574920</v>
          </cell>
          <cell r="J968">
            <v>0</v>
          </cell>
        </row>
        <row r="973">
          <cell r="G973">
            <v>364000</v>
          </cell>
          <cell r="H973">
            <v>0</v>
          </cell>
          <cell r="I973">
            <v>364000</v>
          </cell>
          <cell r="J973">
            <v>0</v>
          </cell>
        </row>
        <row r="976">
          <cell r="G976">
            <v>100000</v>
          </cell>
          <cell r="H976">
            <v>0</v>
          </cell>
          <cell r="I976">
            <v>100000</v>
          </cell>
          <cell r="J976">
            <v>0</v>
          </cell>
        </row>
        <row r="980">
          <cell r="G980">
            <v>2475900</v>
          </cell>
          <cell r="H980">
            <v>0</v>
          </cell>
          <cell r="I980">
            <v>3475900</v>
          </cell>
          <cell r="J980">
            <v>0</v>
          </cell>
        </row>
        <row r="992">
          <cell r="G992">
            <v>7234549.4500000002</v>
          </cell>
          <cell r="H992">
            <v>4608408</v>
          </cell>
          <cell r="I992">
            <v>0</v>
          </cell>
          <cell r="J992">
            <v>0</v>
          </cell>
        </row>
        <row r="995">
          <cell r="G995">
            <v>31184508.629999999</v>
          </cell>
          <cell r="H995">
            <v>19864532</v>
          </cell>
          <cell r="I995">
            <v>21255918.359999999</v>
          </cell>
          <cell r="J995">
            <v>13540020</v>
          </cell>
        </row>
        <row r="1000">
          <cell r="G1000">
            <v>400000</v>
          </cell>
          <cell r="H1000">
            <v>0</v>
          </cell>
          <cell r="I1000">
            <v>400000</v>
          </cell>
          <cell r="J1000">
            <v>0</v>
          </cell>
        </row>
        <row r="1002">
          <cell r="G1002">
            <v>26534464.140000001</v>
          </cell>
          <cell r="H1002">
            <v>0</v>
          </cell>
          <cell r="I1002">
            <v>27432519.740000002</v>
          </cell>
          <cell r="J1002">
            <v>0</v>
          </cell>
        </row>
        <row r="1018">
          <cell r="G1018">
            <v>406200</v>
          </cell>
          <cell r="H1018">
            <v>406200</v>
          </cell>
          <cell r="I1018">
            <v>406200</v>
          </cell>
          <cell r="J1018">
            <v>406200</v>
          </cell>
        </row>
        <row r="1024">
          <cell r="G1024">
            <v>413528</v>
          </cell>
          <cell r="H1024">
            <v>0</v>
          </cell>
          <cell r="I1024">
            <v>440431</v>
          </cell>
          <cell r="J1024">
            <v>0</v>
          </cell>
        </row>
        <row r="1032">
          <cell r="G1032">
            <v>80000</v>
          </cell>
          <cell r="H1032">
            <v>0</v>
          </cell>
          <cell r="I1032">
            <v>60000</v>
          </cell>
          <cell r="J1032">
            <v>0</v>
          </cell>
        </row>
        <row r="1036">
          <cell r="G1036">
            <v>135000</v>
          </cell>
          <cell r="H1036">
            <v>0</v>
          </cell>
          <cell r="I1036">
            <v>123150</v>
          </cell>
          <cell r="J1036">
            <v>0</v>
          </cell>
        </row>
        <row r="1061">
          <cell r="G1061">
            <v>255000</v>
          </cell>
          <cell r="I1061">
            <v>250000</v>
          </cell>
        </row>
        <row r="1063">
          <cell r="G1063">
            <v>0</v>
          </cell>
          <cell r="H1063">
            <v>0</v>
          </cell>
          <cell r="I1063">
            <v>50000</v>
          </cell>
          <cell r="J1063">
            <v>0</v>
          </cell>
        </row>
        <row r="1066">
          <cell r="G1066">
            <v>72000</v>
          </cell>
          <cell r="H1066">
            <v>0</v>
          </cell>
          <cell r="I1066">
            <v>72000</v>
          </cell>
          <cell r="J1066">
            <v>0</v>
          </cell>
        </row>
        <row r="1070">
          <cell r="G1070">
            <v>141150</v>
          </cell>
          <cell r="H1070">
            <v>0</v>
          </cell>
          <cell r="I1070">
            <v>128000</v>
          </cell>
          <cell r="J1070">
            <v>0</v>
          </cell>
        </row>
        <row r="1083">
          <cell r="G1083">
            <v>50000</v>
          </cell>
          <cell r="H1083">
            <v>0</v>
          </cell>
          <cell r="I1083">
            <v>0</v>
          </cell>
          <cell r="J1083">
            <v>0</v>
          </cell>
        </row>
        <row r="1086">
          <cell r="G1086">
            <v>50000</v>
          </cell>
          <cell r="H1086">
            <v>0</v>
          </cell>
          <cell r="I1086">
            <v>0</v>
          </cell>
          <cell r="J1086">
            <v>0</v>
          </cell>
        </row>
        <row r="1094">
          <cell r="G1094">
            <v>50000</v>
          </cell>
          <cell r="H1094">
            <v>0</v>
          </cell>
          <cell r="I1094">
            <v>50000</v>
          </cell>
          <cell r="J1094">
            <v>0</v>
          </cell>
        </row>
        <row r="1113">
          <cell r="G1113">
            <v>105000</v>
          </cell>
          <cell r="I1113">
            <v>0</v>
          </cell>
        </row>
        <row r="1119">
          <cell r="G1119">
            <v>72900</v>
          </cell>
          <cell r="H1119">
            <v>0</v>
          </cell>
          <cell r="I1119">
            <v>29900</v>
          </cell>
          <cell r="J1119">
            <v>0</v>
          </cell>
        </row>
        <row r="1128">
          <cell r="G1128">
            <v>9051665.1199999992</v>
          </cell>
          <cell r="H1128">
            <v>0</v>
          </cell>
          <cell r="I1128">
            <v>9051665.1199999992</v>
          </cell>
          <cell r="J1128">
            <v>0</v>
          </cell>
        </row>
        <row r="1137">
          <cell r="G1137">
            <v>84000</v>
          </cell>
          <cell r="H1137">
            <v>0</v>
          </cell>
          <cell r="I1137">
            <v>84000</v>
          </cell>
          <cell r="J1137">
            <v>0</v>
          </cell>
        </row>
        <row r="1141">
          <cell r="G1141">
            <v>378400</v>
          </cell>
          <cell r="H1141">
            <v>0</v>
          </cell>
          <cell r="I1141">
            <v>378400</v>
          </cell>
          <cell r="J1141">
            <v>0</v>
          </cell>
        </row>
        <row r="1147">
          <cell r="G1147">
            <v>200000</v>
          </cell>
          <cell r="H1147">
            <v>0</v>
          </cell>
          <cell r="I1147">
            <v>200000</v>
          </cell>
          <cell r="J1147">
            <v>0</v>
          </cell>
        </row>
        <row r="1151">
          <cell r="G1151">
            <v>600000</v>
          </cell>
          <cell r="H1151">
            <v>0</v>
          </cell>
          <cell r="I1151">
            <v>600000</v>
          </cell>
          <cell r="J1151">
            <v>0</v>
          </cell>
        </row>
        <row r="1154">
          <cell r="G1154">
            <v>4590000</v>
          </cell>
          <cell r="H1154">
            <v>0</v>
          </cell>
          <cell r="I1154">
            <v>4590000</v>
          </cell>
          <cell r="J1154">
            <v>0</v>
          </cell>
        </row>
        <row r="1157">
          <cell r="G1157">
            <v>1515000</v>
          </cell>
          <cell r="H1157">
            <v>0</v>
          </cell>
          <cell r="I1157">
            <v>1515000</v>
          </cell>
          <cell r="J1157">
            <v>0</v>
          </cell>
        </row>
        <row r="1164">
          <cell r="G1164">
            <v>645243</v>
          </cell>
          <cell r="I1164">
            <v>645243</v>
          </cell>
        </row>
        <row r="1166">
          <cell r="G1166">
            <v>30000</v>
          </cell>
          <cell r="H1166">
            <v>0</v>
          </cell>
          <cell r="I1166">
            <v>30000</v>
          </cell>
          <cell r="J1166">
            <v>0</v>
          </cell>
        </row>
        <row r="1170">
          <cell r="G1170">
            <v>201100</v>
          </cell>
          <cell r="H1170">
            <v>0</v>
          </cell>
          <cell r="I1170">
            <v>201100</v>
          </cell>
          <cell r="J1170">
            <v>0</v>
          </cell>
        </row>
        <row r="1183">
          <cell r="G1183">
            <v>573836.29</v>
          </cell>
          <cell r="H1183">
            <v>0</v>
          </cell>
          <cell r="I1183">
            <v>573836.29</v>
          </cell>
          <cell r="J1183">
            <v>0</v>
          </cell>
        </row>
        <row r="1186">
          <cell r="G1186">
            <v>570728</v>
          </cell>
          <cell r="H1186">
            <v>0</v>
          </cell>
          <cell r="I1186">
            <v>570728</v>
          </cell>
          <cell r="J1186">
            <v>0</v>
          </cell>
        </row>
        <row r="1188">
          <cell r="G1188">
            <v>21311978.699999999</v>
          </cell>
          <cell r="H1188">
            <v>0</v>
          </cell>
          <cell r="I1188">
            <v>21311978.699999999</v>
          </cell>
          <cell r="J1188">
            <v>0</v>
          </cell>
        </row>
        <row r="1203">
          <cell r="G1203">
            <v>11982778.050000001</v>
          </cell>
          <cell r="H1203">
            <v>11982778.050000001</v>
          </cell>
          <cell r="I1203">
            <v>11982778.050000001</v>
          </cell>
          <cell r="J1203">
            <v>11982778.050000001</v>
          </cell>
        </row>
        <row r="1204">
          <cell r="G1204">
            <v>1800000</v>
          </cell>
          <cell r="H1204">
            <v>0</v>
          </cell>
          <cell r="I1204">
            <v>1800000</v>
          </cell>
          <cell r="J1204">
            <v>0</v>
          </cell>
        </row>
        <row r="1207">
          <cell r="G1207">
            <v>13400000</v>
          </cell>
          <cell r="I1207">
            <v>13400000</v>
          </cell>
        </row>
        <row r="1215">
          <cell r="G1215">
            <v>9258222.6600000001</v>
          </cell>
          <cell r="H1215">
            <v>0</v>
          </cell>
          <cell r="I1215">
            <v>6828222.6600000001</v>
          </cell>
          <cell r="J1215">
            <v>0</v>
          </cell>
        </row>
      </sheetData>
      <sheetData sheetId="14"/>
      <sheetData sheetId="15">
        <row r="1104">
          <cell r="F1104">
            <v>214883504.88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5"/>
  <sheetViews>
    <sheetView tabSelected="1" workbookViewId="0">
      <selection activeCell="B459" sqref="B459"/>
    </sheetView>
  </sheetViews>
  <sheetFormatPr defaultRowHeight="15" x14ac:dyDescent="0.25"/>
  <cols>
    <col min="1" max="1" width="12.85546875" style="48" customWidth="1"/>
    <col min="2" max="2" width="84.85546875" style="42" customWidth="1"/>
    <col min="3" max="3" width="17.28515625" style="43" customWidth="1"/>
    <col min="4" max="4" width="15.42578125" style="43" customWidth="1"/>
    <col min="5" max="5" width="16.85546875" style="44" customWidth="1"/>
    <col min="6" max="6" width="16" style="45" customWidth="1"/>
    <col min="8" max="8" width="16.5703125" bestFit="1" customWidth="1"/>
  </cols>
  <sheetData>
    <row r="1" spans="1:8" ht="15" customHeight="1" x14ac:dyDescent="0.25">
      <c r="A1" s="63" t="s">
        <v>344</v>
      </c>
      <c r="B1" s="63"/>
      <c r="C1" s="63"/>
      <c r="D1" s="63"/>
      <c r="E1" s="63"/>
      <c r="F1" s="63"/>
    </row>
    <row r="2" spans="1:8" ht="15" customHeight="1" x14ac:dyDescent="0.25">
      <c r="A2" s="63" t="s">
        <v>345</v>
      </c>
      <c r="B2" s="63"/>
      <c r="C2" s="63"/>
      <c r="D2" s="63"/>
      <c r="E2" s="63"/>
      <c r="F2" s="63"/>
    </row>
    <row r="3" spans="1:8" ht="17.25" customHeight="1" x14ac:dyDescent="0.25">
      <c r="A3" s="64" t="s">
        <v>0</v>
      </c>
      <c r="B3" s="64"/>
      <c r="C3" s="64"/>
      <c r="D3" s="64"/>
      <c r="E3" s="64"/>
      <c r="F3" s="64"/>
    </row>
    <row r="4" spans="1:8" ht="25.5" customHeight="1" x14ac:dyDescent="0.25">
      <c r="A4" s="63" t="s">
        <v>346</v>
      </c>
      <c r="B4" s="63"/>
      <c r="C4" s="63"/>
      <c r="D4" s="63"/>
      <c r="E4" s="63"/>
      <c r="F4" s="63"/>
    </row>
    <row r="5" spans="1:8" x14ac:dyDescent="0.25">
      <c r="A5" s="1"/>
      <c r="B5" s="1"/>
      <c r="C5" s="68" t="s">
        <v>345</v>
      </c>
      <c r="D5" s="68"/>
      <c r="E5" s="68"/>
      <c r="F5" s="68"/>
    </row>
    <row r="6" spans="1:8" x14ac:dyDescent="0.25">
      <c r="A6" s="1"/>
      <c r="B6" s="1"/>
      <c r="C6" s="1"/>
      <c r="D6" s="1"/>
      <c r="E6" s="63" t="s">
        <v>347</v>
      </c>
      <c r="F6" s="63"/>
    </row>
    <row r="7" spans="1:8" x14ac:dyDescent="0.25">
      <c r="A7" s="1"/>
      <c r="B7" s="1"/>
      <c r="C7" s="1"/>
      <c r="D7" s="1"/>
      <c r="E7" s="1"/>
      <c r="F7" s="2"/>
    </row>
    <row r="8" spans="1:8" x14ac:dyDescent="0.25">
      <c r="A8" s="1"/>
      <c r="B8" s="1"/>
      <c r="C8" s="1"/>
      <c r="D8" s="1"/>
      <c r="E8" s="1"/>
      <c r="F8" s="2"/>
    </row>
    <row r="9" spans="1:8" ht="48" customHeight="1" x14ac:dyDescent="0.25">
      <c r="A9" s="65" t="s">
        <v>1</v>
      </c>
      <c r="B9" s="65"/>
      <c r="C9" s="65"/>
      <c r="D9" s="65"/>
      <c r="E9" s="65"/>
      <c r="F9" s="65"/>
    </row>
    <row r="10" spans="1:8" x14ac:dyDescent="0.25">
      <c r="A10" s="3"/>
      <c r="B10" s="4"/>
      <c r="C10" s="5"/>
      <c r="D10" s="5"/>
      <c r="E10" s="6"/>
      <c r="F10" s="7" t="s">
        <v>2</v>
      </c>
    </row>
    <row r="11" spans="1:8" s="8" customFormat="1" x14ac:dyDescent="0.25">
      <c r="A11" s="54" t="s">
        <v>3</v>
      </c>
      <c r="B11" s="66" t="s">
        <v>4</v>
      </c>
      <c r="C11" s="67" t="s">
        <v>5</v>
      </c>
      <c r="D11" s="67"/>
      <c r="E11" s="67" t="s">
        <v>6</v>
      </c>
      <c r="F11" s="67"/>
    </row>
    <row r="12" spans="1:8" s="8" customFormat="1" ht="78" customHeight="1" x14ac:dyDescent="0.25">
      <c r="A12" s="54"/>
      <c r="B12" s="66"/>
      <c r="C12" s="9" t="s">
        <v>7</v>
      </c>
      <c r="D12" s="10" t="s">
        <v>8</v>
      </c>
      <c r="E12" s="11" t="s">
        <v>7</v>
      </c>
      <c r="F12" s="10" t="s">
        <v>8</v>
      </c>
    </row>
    <row r="13" spans="1:8" s="13" customFormat="1" x14ac:dyDescent="0.25">
      <c r="A13" s="60" t="s">
        <v>9</v>
      </c>
      <c r="B13" s="60"/>
      <c r="C13" s="12">
        <f>C14+C17+C20+C23+C28+C31+C40</f>
        <v>21415067.66</v>
      </c>
      <c r="D13" s="12">
        <f t="shared" ref="D13:F13" si="0">D14+D17+D20+D23+D28+D31+D40</f>
        <v>448419.66</v>
      </c>
      <c r="E13" s="12">
        <f t="shared" si="0"/>
        <v>20744970.66</v>
      </c>
      <c r="F13" s="12">
        <f t="shared" si="0"/>
        <v>451419.66</v>
      </c>
      <c r="H13" s="14"/>
    </row>
    <row r="14" spans="1:8" x14ac:dyDescent="0.25">
      <c r="A14" s="54" t="s">
        <v>10</v>
      </c>
      <c r="B14" s="54"/>
      <c r="C14" s="12">
        <f t="shared" ref="C14:F15" si="1">C15</f>
        <v>500000</v>
      </c>
      <c r="D14" s="12">
        <f t="shared" si="1"/>
        <v>0</v>
      </c>
      <c r="E14" s="12">
        <f t="shared" si="1"/>
        <v>500000</v>
      </c>
      <c r="F14" s="12">
        <f t="shared" si="1"/>
        <v>0</v>
      </c>
    </row>
    <row r="15" spans="1:8" s="13" customFormat="1" x14ac:dyDescent="0.25">
      <c r="A15" s="15" t="s">
        <v>11</v>
      </c>
      <c r="B15" s="16" t="s">
        <v>12</v>
      </c>
      <c r="C15" s="12">
        <f t="shared" si="1"/>
        <v>500000</v>
      </c>
      <c r="D15" s="12">
        <f t="shared" si="1"/>
        <v>0</v>
      </c>
      <c r="E15" s="12">
        <f t="shared" si="1"/>
        <v>500000</v>
      </c>
      <c r="F15" s="12">
        <f t="shared" si="1"/>
        <v>0</v>
      </c>
    </row>
    <row r="16" spans="1:8" x14ac:dyDescent="0.25">
      <c r="A16" s="17" t="s">
        <v>13</v>
      </c>
      <c r="B16" s="18" t="s">
        <v>14</v>
      </c>
      <c r="C16" s="12">
        <f>'[1]9.1 ведомства'!G231</f>
        <v>500000</v>
      </c>
      <c r="D16" s="12">
        <f>'[1]9.1 ведомства'!H231</f>
        <v>0</v>
      </c>
      <c r="E16" s="12">
        <f>'[1]9.1 ведомства'!I231</f>
        <v>500000</v>
      </c>
      <c r="F16" s="12">
        <f>'[1]9.1 ведомства'!J231</f>
        <v>0</v>
      </c>
    </row>
    <row r="17" spans="1:6" ht="24.75" customHeight="1" x14ac:dyDescent="0.25">
      <c r="A17" s="54" t="s">
        <v>15</v>
      </c>
      <c r="B17" s="54"/>
      <c r="C17" s="12">
        <f t="shared" ref="C17:F18" si="2">C18</f>
        <v>1400000</v>
      </c>
      <c r="D17" s="12">
        <f t="shared" si="2"/>
        <v>0</v>
      </c>
      <c r="E17" s="12">
        <f t="shared" si="2"/>
        <v>1000000</v>
      </c>
      <c r="F17" s="12">
        <f t="shared" si="2"/>
        <v>0</v>
      </c>
    </row>
    <row r="18" spans="1:6" s="13" customFormat="1" x14ac:dyDescent="0.25">
      <c r="A18" s="15" t="s">
        <v>16</v>
      </c>
      <c r="B18" s="16" t="s">
        <v>12</v>
      </c>
      <c r="C18" s="12">
        <f t="shared" si="2"/>
        <v>1400000</v>
      </c>
      <c r="D18" s="12">
        <f t="shared" si="2"/>
        <v>0</v>
      </c>
      <c r="E18" s="12">
        <f t="shared" si="2"/>
        <v>1000000</v>
      </c>
      <c r="F18" s="12">
        <f t="shared" si="2"/>
        <v>0</v>
      </c>
    </row>
    <row r="19" spans="1:6" x14ac:dyDescent="0.25">
      <c r="A19" s="17" t="s">
        <v>13</v>
      </c>
      <c r="B19" s="18" t="s">
        <v>14</v>
      </c>
      <c r="C19" s="12">
        <f>'[1]9.1 ведомства'!G279</f>
        <v>1400000</v>
      </c>
      <c r="D19" s="12">
        <f>'[1]9.1 ведомства'!H279</f>
        <v>0</v>
      </c>
      <c r="E19" s="12">
        <f>'[1]9.1 ведомства'!I279</f>
        <v>1000000</v>
      </c>
      <c r="F19" s="12">
        <f>'[1]9.1 ведомства'!J279</f>
        <v>0</v>
      </c>
    </row>
    <row r="20" spans="1:6" x14ac:dyDescent="0.25">
      <c r="A20" s="54" t="s">
        <v>17</v>
      </c>
      <c r="B20" s="54"/>
      <c r="C20" s="12">
        <f t="shared" ref="C20:F21" si="3">C21</f>
        <v>300000</v>
      </c>
      <c r="D20" s="12">
        <f t="shared" si="3"/>
        <v>0</v>
      </c>
      <c r="E20" s="12">
        <f t="shared" si="3"/>
        <v>300000</v>
      </c>
      <c r="F20" s="12">
        <f t="shared" si="3"/>
        <v>0</v>
      </c>
    </row>
    <row r="21" spans="1:6" s="13" customFormat="1" x14ac:dyDescent="0.25">
      <c r="A21" s="15" t="s">
        <v>18</v>
      </c>
      <c r="B21" s="16" t="s">
        <v>12</v>
      </c>
      <c r="C21" s="12">
        <f t="shared" si="3"/>
        <v>300000</v>
      </c>
      <c r="D21" s="12">
        <f t="shared" si="3"/>
        <v>0</v>
      </c>
      <c r="E21" s="12">
        <f t="shared" si="3"/>
        <v>300000</v>
      </c>
      <c r="F21" s="12">
        <f t="shared" si="3"/>
        <v>0</v>
      </c>
    </row>
    <row r="22" spans="1:6" x14ac:dyDescent="0.25">
      <c r="A22" s="17" t="s">
        <v>13</v>
      </c>
      <c r="B22" s="18" t="s">
        <v>14</v>
      </c>
      <c r="C22" s="12">
        <f>'[1]9.1 ведомства'!G236</f>
        <v>300000</v>
      </c>
      <c r="D22" s="12">
        <f>'[1]9.1 ведомства'!H236</f>
        <v>0</v>
      </c>
      <c r="E22" s="12">
        <f>'[1]9.1 ведомства'!I236</f>
        <v>300000</v>
      </c>
      <c r="F22" s="12">
        <f>'[1]9.1 ведомства'!J236</f>
        <v>0</v>
      </c>
    </row>
    <row r="23" spans="1:6" x14ac:dyDescent="0.25">
      <c r="A23" s="54" t="s">
        <v>19</v>
      </c>
      <c r="B23" s="54"/>
      <c r="C23" s="12">
        <f>+C24+C26</f>
        <v>7148720</v>
      </c>
      <c r="D23" s="12">
        <f>+D24+D26</f>
        <v>0</v>
      </c>
      <c r="E23" s="12">
        <f>+E24+E26</f>
        <v>7148720</v>
      </c>
      <c r="F23" s="12">
        <f>+F24+F26</f>
        <v>0</v>
      </c>
    </row>
    <row r="24" spans="1:6" s="13" customFormat="1" ht="38.25" x14ac:dyDescent="0.25">
      <c r="A24" s="17" t="s">
        <v>20</v>
      </c>
      <c r="B24" s="16" t="s">
        <v>21</v>
      </c>
      <c r="C24" s="12">
        <f>SUM(C25:C25)</f>
        <v>400000</v>
      </c>
      <c r="D24" s="12">
        <f>SUM(D25:D25)</f>
        <v>0</v>
      </c>
      <c r="E24" s="12">
        <f>SUM(E25:E25)</f>
        <v>400000</v>
      </c>
      <c r="F24" s="12">
        <f>SUM(F25:F25)</f>
        <v>0</v>
      </c>
    </row>
    <row r="25" spans="1:6" x14ac:dyDescent="0.25">
      <c r="A25" s="17" t="s">
        <v>22</v>
      </c>
      <c r="B25" s="16" t="s">
        <v>23</v>
      </c>
      <c r="C25" s="12">
        <f>'[1]9.1 ведомства'!G345</f>
        <v>400000</v>
      </c>
      <c r="D25" s="12">
        <f>'[1]9.1 ведомства'!H345</f>
        <v>0</v>
      </c>
      <c r="E25" s="12">
        <f>'[1]9.1 ведомства'!I345</f>
        <v>400000</v>
      </c>
      <c r="F25" s="12">
        <f>'[1]9.1 ведомства'!J345</f>
        <v>0</v>
      </c>
    </row>
    <row r="26" spans="1:6" x14ac:dyDescent="0.25">
      <c r="A26" s="17" t="s">
        <v>26</v>
      </c>
      <c r="B26" s="18" t="s">
        <v>27</v>
      </c>
      <c r="C26" s="12">
        <f>C27</f>
        <v>6748720</v>
      </c>
      <c r="D26" s="12">
        <f t="shared" ref="D26:F26" si="4">D27</f>
        <v>0</v>
      </c>
      <c r="E26" s="12">
        <f t="shared" si="4"/>
        <v>6748720</v>
      </c>
      <c r="F26" s="12">
        <f t="shared" si="4"/>
        <v>0</v>
      </c>
    </row>
    <row r="27" spans="1:6" x14ac:dyDescent="0.25">
      <c r="A27" s="17" t="s">
        <v>13</v>
      </c>
      <c r="B27" s="18" t="s">
        <v>14</v>
      </c>
      <c r="C27" s="12">
        <f>'[1]9.1 ведомства'!G252</f>
        <v>6748720</v>
      </c>
      <c r="D27" s="12">
        <f>'[1]9.1 ведомства'!H252</f>
        <v>0</v>
      </c>
      <c r="E27" s="12">
        <f>'[1]9.1 ведомства'!I252</f>
        <v>6748720</v>
      </c>
      <c r="F27" s="12">
        <f>'[1]9.1 ведомства'!J252</f>
        <v>0</v>
      </c>
    </row>
    <row r="28" spans="1:6" x14ac:dyDescent="0.25">
      <c r="A28" s="54" t="s">
        <v>28</v>
      </c>
      <c r="B28" s="54"/>
      <c r="C28" s="12">
        <f>C29</f>
        <v>413528</v>
      </c>
      <c r="D28" s="12">
        <f t="shared" ref="D28:F28" si="5">D29</f>
        <v>0</v>
      </c>
      <c r="E28" s="12">
        <f t="shared" si="5"/>
        <v>440431</v>
      </c>
      <c r="F28" s="12">
        <f t="shared" si="5"/>
        <v>0</v>
      </c>
    </row>
    <row r="29" spans="1:6" s="13" customFormat="1" ht="25.5" x14ac:dyDescent="0.25">
      <c r="A29" s="15" t="s">
        <v>29</v>
      </c>
      <c r="B29" s="20" t="s">
        <v>30</v>
      </c>
      <c r="C29" s="12">
        <f>SUM(C30:C30)</f>
        <v>413528</v>
      </c>
      <c r="D29" s="12">
        <f>SUM(D30:D30)</f>
        <v>0</v>
      </c>
      <c r="E29" s="12">
        <f>SUM(E30:E30)</f>
        <v>440431</v>
      </c>
      <c r="F29" s="12">
        <f>SUM(F30:F30)</f>
        <v>0</v>
      </c>
    </row>
    <row r="30" spans="1:6" x14ac:dyDescent="0.25">
      <c r="A30" s="17" t="s">
        <v>33</v>
      </c>
      <c r="B30" s="16" t="s">
        <v>34</v>
      </c>
      <c r="C30" s="12">
        <f>'[1]9.1 ведомства'!G1024</f>
        <v>413528</v>
      </c>
      <c r="D30" s="12">
        <f>'[1]9.1 ведомства'!H1024</f>
        <v>0</v>
      </c>
      <c r="E30" s="12">
        <f>'[1]9.1 ведомства'!I1024</f>
        <v>440431</v>
      </c>
      <c r="F30" s="12">
        <f>'[1]9.1 ведомства'!J1024</f>
        <v>0</v>
      </c>
    </row>
    <row r="31" spans="1:6" x14ac:dyDescent="0.25">
      <c r="A31" s="61" t="s">
        <v>35</v>
      </c>
      <c r="B31" s="62"/>
      <c r="C31" s="12">
        <f>C32+C34+C38+C36</f>
        <v>904400</v>
      </c>
      <c r="D31" s="12">
        <f t="shared" ref="D31:F31" si="6">D32+D34+D38+D36</f>
        <v>0</v>
      </c>
      <c r="E31" s="12">
        <f t="shared" si="6"/>
        <v>904400</v>
      </c>
      <c r="F31" s="12">
        <f t="shared" si="6"/>
        <v>0</v>
      </c>
    </row>
    <row r="32" spans="1:6" s="13" customFormat="1" x14ac:dyDescent="0.25">
      <c r="A32" s="15" t="s">
        <v>36</v>
      </c>
      <c r="B32" s="16" t="s">
        <v>12</v>
      </c>
      <c r="C32" s="12">
        <f>C33</f>
        <v>600000</v>
      </c>
      <c r="D32" s="12">
        <f t="shared" ref="D32:F32" si="7">D33</f>
        <v>0</v>
      </c>
      <c r="E32" s="12">
        <f t="shared" si="7"/>
        <v>600000</v>
      </c>
      <c r="F32" s="12">
        <f t="shared" si="7"/>
        <v>0</v>
      </c>
    </row>
    <row r="33" spans="1:6" x14ac:dyDescent="0.25">
      <c r="A33" s="17" t="s">
        <v>13</v>
      </c>
      <c r="B33" s="18" t="s">
        <v>14</v>
      </c>
      <c r="C33" s="12">
        <f>'[1]9.1 ведомства'!G127</f>
        <v>600000</v>
      </c>
      <c r="D33" s="12">
        <f>'[1]9.1 ведомства'!H127</f>
        <v>0</v>
      </c>
      <c r="E33" s="12">
        <f>'[1]9.1 ведомства'!I127</f>
        <v>600000</v>
      </c>
      <c r="F33" s="12">
        <f>'[1]9.1 ведомства'!J127</f>
        <v>0</v>
      </c>
    </row>
    <row r="34" spans="1:6" s="13" customFormat="1" x14ac:dyDescent="0.25">
      <c r="A34" s="15" t="s">
        <v>37</v>
      </c>
      <c r="B34" s="16" t="s">
        <v>12</v>
      </c>
      <c r="C34" s="12">
        <f>C35</f>
        <v>150000</v>
      </c>
      <c r="D34" s="12">
        <f t="shared" ref="D34:F34" si="8">D35</f>
        <v>0</v>
      </c>
      <c r="E34" s="12">
        <f t="shared" si="8"/>
        <v>150000</v>
      </c>
      <c r="F34" s="12">
        <f t="shared" si="8"/>
        <v>0</v>
      </c>
    </row>
    <row r="35" spans="1:6" x14ac:dyDescent="0.25">
      <c r="A35" s="17" t="s">
        <v>13</v>
      </c>
      <c r="B35" s="18" t="s">
        <v>14</v>
      </c>
      <c r="C35" s="12">
        <f>'[1]9.1 ведомства'!G130</f>
        <v>150000</v>
      </c>
      <c r="D35" s="12">
        <f>'[1]9.1 ведомства'!H130</f>
        <v>0</v>
      </c>
      <c r="E35" s="12">
        <f>'[1]9.1 ведомства'!I130</f>
        <v>150000</v>
      </c>
      <c r="F35" s="12">
        <f>'[1]9.1 ведомства'!J130</f>
        <v>0</v>
      </c>
    </row>
    <row r="36" spans="1:6" ht="25.5" x14ac:dyDescent="0.25">
      <c r="A36" s="15" t="s">
        <v>38</v>
      </c>
      <c r="B36" s="19" t="s">
        <v>39</v>
      </c>
      <c r="C36" s="12">
        <f>C37</f>
        <v>104400</v>
      </c>
      <c r="D36" s="12">
        <f t="shared" ref="D36:F36" si="9">D37</f>
        <v>0</v>
      </c>
      <c r="E36" s="12">
        <f t="shared" si="9"/>
        <v>104400</v>
      </c>
      <c r="F36" s="12">
        <f t="shared" si="9"/>
        <v>0</v>
      </c>
    </row>
    <row r="37" spans="1:6" x14ac:dyDescent="0.25">
      <c r="A37" s="17" t="s">
        <v>13</v>
      </c>
      <c r="B37" s="18" t="s">
        <v>14</v>
      </c>
      <c r="C37" s="12">
        <f>'[1]9.1 ведомства'!G134</f>
        <v>104400</v>
      </c>
      <c r="D37" s="12">
        <f>'[1]9.1 ведомства'!H134</f>
        <v>0</v>
      </c>
      <c r="E37" s="12">
        <f>'[1]9.1 ведомства'!I134</f>
        <v>104400</v>
      </c>
      <c r="F37" s="12">
        <f>'[1]9.1 ведомства'!J134</f>
        <v>0</v>
      </c>
    </row>
    <row r="38" spans="1:6" ht="25.5" x14ac:dyDescent="0.25">
      <c r="A38" s="21" t="s">
        <v>40</v>
      </c>
      <c r="B38" s="16" t="s">
        <v>41</v>
      </c>
      <c r="C38" s="12">
        <f>C39</f>
        <v>50000</v>
      </c>
      <c r="D38" s="12">
        <f t="shared" ref="D38:F38" si="10">D39</f>
        <v>0</v>
      </c>
      <c r="E38" s="12">
        <f t="shared" si="10"/>
        <v>50000</v>
      </c>
      <c r="F38" s="12">
        <f t="shared" si="10"/>
        <v>0</v>
      </c>
    </row>
    <row r="39" spans="1:6" x14ac:dyDescent="0.25">
      <c r="A39" s="21" t="s">
        <v>13</v>
      </c>
      <c r="B39" s="22" t="s">
        <v>14</v>
      </c>
      <c r="C39" s="12">
        <f>'[1]9.1 ведомства'!G137</f>
        <v>50000</v>
      </c>
      <c r="D39" s="12">
        <f>'[1]9.1 ведомства'!H137</f>
        <v>0</v>
      </c>
      <c r="E39" s="12">
        <f>'[1]9.1 ведомства'!I137</f>
        <v>50000</v>
      </c>
      <c r="F39" s="12">
        <f>'[1]9.1 ведомства'!J137</f>
        <v>0</v>
      </c>
    </row>
    <row r="40" spans="1:6" x14ac:dyDescent="0.25">
      <c r="A40" s="49" t="s">
        <v>42</v>
      </c>
      <c r="B40" s="50"/>
      <c r="C40" s="12">
        <f>C41+C45+C43+C47</f>
        <v>10748419.66</v>
      </c>
      <c r="D40" s="12">
        <f t="shared" ref="D40:F40" si="11">D41+D45+D43+D47</f>
        <v>448419.66</v>
      </c>
      <c r="E40" s="12">
        <f t="shared" si="11"/>
        <v>10451419.66</v>
      </c>
      <c r="F40" s="12">
        <f t="shared" si="11"/>
        <v>451419.66</v>
      </c>
    </row>
    <row r="41" spans="1:6" ht="38.25" x14ac:dyDescent="0.25">
      <c r="A41" s="21" t="s">
        <v>43</v>
      </c>
      <c r="B41" s="19" t="s">
        <v>44</v>
      </c>
      <c r="C41" s="12">
        <f>C42</f>
        <v>104100</v>
      </c>
      <c r="D41" s="12">
        <f t="shared" ref="D41:F41" si="12">D42</f>
        <v>104100</v>
      </c>
      <c r="E41" s="12">
        <f t="shared" si="12"/>
        <v>107100</v>
      </c>
      <c r="F41" s="12">
        <f t="shared" si="12"/>
        <v>107100</v>
      </c>
    </row>
    <row r="42" spans="1:6" x14ac:dyDescent="0.25">
      <c r="A42" s="17" t="s">
        <v>33</v>
      </c>
      <c r="B42" s="16" t="s">
        <v>34</v>
      </c>
      <c r="C42" s="12">
        <f>'[1]9.1 ведомства'!G895</f>
        <v>104100</v>
      </c>
      <c r="D42" s="12">
        <f>'[1]9.1 ведомства'!H895</f>
        <v>104100</v>
      </c>
      <c r="E42" s="12">
        <f>'[1]9.1 ведомства'!I895</f>
        <v>107100</v>
      </c>
      <c r="F42" s="12">
        <f>'[1]9.1 ведомства'!J895</f>
        <v>107100</v>
      </c>
    </row>
    <row r="43" spans="1:6" ht="38.25" x14ac:dyDescent="0.25">
      <c r="A43" s="15" t="s">
        <v>45</v>
      </c>
      <c r="B43" s="16" t="s">
        <v>46</v>
      </c>
      <c r="C43" s="12">
        <f>C44</f>
        <v>10000000</v>
      </c>
      <c r="D43" s="12">
        <f t="shared" ref="D43:F43" si="13">D44</f>
        <v>0</v>
      </c>
      <c r="E43" s="12">
        <f t="shared" si="13"/>
        <v>10000000</v>
      </c>
      <c r="F43" s="12">
        <f t="shared" si="13"/>
        <v>0</v>
      </c>
    </row>
    <row r="44" spans="1:6" x14ac:dyDescent="0.25">
      <c r="A44" s="17" t="s">
        <v>33</v>
      </c>
      <c r="B44" s="16" t="s">
        <v>34</v>
      </c>
      <c r="C44" s="12">
        <f>'[1]9.1 ведомства'!G862</f>
        <v>10000000</v>
      </c>
      <c r="D44" s="12">
        <f>'[1]9.1 ведомства'!H862</f>
        <v>0</v>
      </c>
      <c r="E44" s="12">
        <f>'[1]9.1 ведомства'!I862</f>
        <v>10000000</v>
      </c>
      <c r="F44" s="12">
        <f>'[1]9.1 ведомства'!J862</f>
        <v>0</v>
      </c>
    </row>
    <row r="45" spans="1:6" ht="37.5" customHeight="1" x14ac:dyDescent="0.25">
      <c r="A45" s="15" t="s">
        <v>47</v>
      </c>
      <c r="B45" s="24" t="s">
        <v>48</v>
      </c>
      <c r="C45" s="12">
        <f>C46</f>
        <v>344319.66</v>
      </c>
      <c r="D45" s="12">
        <f t="shared" ref="D45:F45" si="14">D46</f>
        <v>344319.66</v>
      </c>
      <c r="E45" s="12">
        <f t="shared" si="14"/>
        <v>344319.66</v>
      </c>
      <c r="F45" s="12">
        <f t="shared" si="14"/>
        <v>344319.66</v>
      </c>
    </row>
    <row r="46" spans="1:6" x14ac:dyDescent="0.25">
      <c r="A46" s="21" t="s">
        <v>31</v>
      </c>
      <c r="B46" s="22" t="s">
        <v>32</v>
      </c>
      <c r="C46" s="12">
        <f>'[1]9.1 ведомства'!G421</f>
        <v>344319.66</v>
      </c>
      <c r="D46" s="12">
        <f>'[1]9.1 ведомства'!H421</f>
        <v>344319.66</v>
      </c>
      <c r="E46" s="12">
        <f>'[1]9.1 ведомства'!I421</f>
        <v>344319.66</v>
      </c>
      <c r="F46" s="12">
        <f>'[1]9.1 ведомства'!J421</f>
        <v>344319.66</v>
      </c>
    </row>
    <row r="47" spans="1:6" ht="25.5" x14ac:dyDescent="0.25">
      <c r="A47" s="15" t="s">
        <v>49</v>
      </c>
      <c r="B47" s="23" t="s">
        <v>50</v>
      </c>
      <c r="C47" s="12">
        <f>C48</f>
        <v>300000</v>
      </c>
      <c r="D47" s="12">
        <f t="shared" ref="D47:F47" si="15">D48</f>
        <v>0</v>
      </c>
      <c r="E47" s="12">
        <f t="shared" si="15"/>
        <v>0</v>
      </c>
      <c r="F47" s="12">
        <f t="shared" si="15"/>
        <v>0</v>
      </c>
    </row>
    <row r="48" spans="1:6" x14ac:dyDescent="0.25">
      <c r="A48" s="17" t="s">
        <v>33</v>
      </c>
      <c r="B48" s="16" t="s">
        <v>34</v>
      </c>
      <c r="C48" s="12">
        <f>'[1]9.1 ведомства'!G865</f>
        <v>300000</v>
      </c>
      <c r="D48" s="12">
        <f>'[1]9.1 ведомства'!H865</f>
        <v>0</v>
      </c>
      <c r="E48" s="12">
        <f>'[1]9.1 ведомства'!I865</f>
        <v>0</v>
      </c>
      <c r="F48" s="12">
        <f>'[1]9.1 ведомства'!J865</f>
        <v>0</v>
      </c>
    </row>
    <row r="49" spans="1:8" s="13" customFormat="1" x14ac:dyDescent="0.25">
      <c r="A49" s="54" t="s">
        <v>51</v>
      </c>
      <c r="B49" s="54"/>
      <c r="C49" s="12">
        <f>C50+C55+C58</f>
        <v>1349800</v>
      </c>
      <c r="D49" s="12">
        <f t="shared" ref="D49:F49" si="16">D50+D55+D58</f>
        <v>0</v>
      </c>
      <c r="E49" s="12">
        <f t="shared" si="16"/>
        <v>1351800</v>
      </c>
      <c r="F49" s="12">
        <f t="shared" si="16"/>
        <v>0</v>
      </c>
      <c r="H49" s="14"/>
    </row>
    <row r="50" spans="1:8" ht="26.25" customHeight="1" x14ac:dyDescent="0.25">
      <c r="A50" s="54" t="s">
        <v>52</v>
      </c>
      <c r="B50" s="54"/>
      <c r="C50" s="12">
        <f>C51+C53</f>
        <v>308000</v>
      </c>
      <c r="D50" s="12">
        <f t="shared" ref="D50:F50" si="17">D51+D53</f>
        <v>0</v>
      </c>
      <c r="E50" s="12">
        <f t="shared" si="17"/>
        <v>310000</v>
      </c>
      <c r="F50" s="12">
        <f t="shared" si="17"/>
        <v>0</v>
      </c>
    </row>
    <row r="51" spans="1:8" s="13" customFormat="1" x14ac:dyDescent="0.25">
      <c r="A51" s="17" t="s">
        <v>53</v>
      </c>
      <c r="B51" s="16" t="s">
        <v>12</v>
      </c>
      <c r="C51" s="12">
        <f>C52</f>
        <v>110000</v>
      </c>
      <c r="D51" s="12">
        <f t="shared" ref="D51:F51" si="18">D52</f>
        <v>0</v>
      </c>
      <c r="E51" s="12">
        <f t="shared" si="18"/>
        <v>110000</v>
      </c>
      <c r="F51" s="12">
        <f t="shared" si="18"/>
        <v>0</v>
      </c>
    </row>
    <row r="52" spans="1:8" x14ac:dyDescent="0.25">
      <c r="A52" s="17" t="s">
        <v>13</v>
      </c>
      <c r="B52" s="18" t="s">
        <v>14</v>
      </c>
      <c r="C52" s="12">
        <f>'[1]9.1 ведомства'!G185</f>
        <v>110000</v>
      </c>
      <c r="D52" s="12">
        <f>'[1]9.1 ведомства'!H185</f>
        <v>0</v>
      </c>
      <c r="E52" s="12">
        <f>'[1]9.1 ведомства'!I185</f>
        <v>110000</v>
      </c>
      <c r="F52" s="12">
        <f>'[1]9.1 ведомства'!J185</f>
        <v>0</v>
      </c>
    </row>
    <row r="53" spans="1:8" s="13" customFormat="1" x14ac:dyDescent="0.25">
      <c r="A53" s="17" t="s">
        <v>54</v>
      </c>
      <c r="B53" s="16" t="s">
        <v>12</v>
      </c>
      <c r="C53" s="12">
        <f>C54</f>
        <v>198000</v>
      </c>
      <c r="D53" s="12">
        <f t="shared" ref="D53:F53" si="19">D54</f>
        <v>0</v>
      </c>
      <c r="E53" s="12">
        <f t="shared" si="19"/>
        <v>200000</v>
      </c>
      <c r="F53" s="12">
        <f t="shared" si="19"/>
        <v>0</v>
      </c>
    </row>
    <row r="54" spans="1:8" x14ac:dyDescent="0.25">
      <c r="A54" s="17" t="s">
        <v>13</v>
      </c>
      <c r="B54" s="18" t="s">
        <v>14</v>
      </c>
      <c r="C54" s="12">
        <f>'[1]9.1 ведомства'!G188</f>
        <v>198000</v>
      </c>
      <c r="D54" s="12">
        <f>'[1]9.1 ведомства'!H188</f>
        <v>0</v>
      </c>
      <c r="E54" s="12">
        <f>'[1]9.1 ведомства'!I188</f>
        <v>200000</v>
      </c>
      <c r="F54" s="12">
        <f>'[1]9.1 ведомства'!J188</f>
        <v>0</v>
      </c>
    </row>
    <row r="55" spans="1:8" x14ac:dyDescent="0.25">
      <c r="A55" s="54" t="s">
        <v>55</v>
      </c>
      <c r="B55" s="54"/>
      <c r="C55" s="12">
        <f t="shared" ref="C55:F56" si="20">C56</f>
        <v>100000</v>
      </c>
      <c r="D55" s="12">
        <f t="shared" si="20"/>
        <v>0</v>
      </c>
      <c r="E55" s="12">
        <f t="shared" si="20"/>
        <v>100000</v>
      </c>
      <c r="F55" s="12">
        <f t="shared" si="20"/>
        <v>0</v>
      </c>
    </row>
    <row r="56" spans="1:8" s="13" customFormat="1" x14ac:dyDescent="0.25">
      <c r="A56" s="15" t="s">
        <v>56</v>
      </c>
      <c r="B56" s="16" t="s">
        <v>12</v>
      </c>
      <c r="C56" s="12">
        <f t="shared" si="20"/>
        <v>100000</v>
      </c>
      <c r="D56" s="12">
        <f t="shared" si="20"/>
        <v>0</v>
      </c>
      <c r="E56" s="12">
        <f t="shared" si="20"/>
        <v>100000</v>
      </c>
      <c r="F56" s="12">
        <f t="shared" si="20"/>
        <v>0</v>
      </c>
    </row>
    <row r="57" spans="1:8" x14ac:dyDescent="0.25">
      <c r="A57" s="17" t="s">
        <v>13</v>
      </c>
      <c r="B57" s="18" t="s">
        <v>14</v>
      </c>
      <c r="C57" s="12">
        <f>'[1]9.1 ведомства'!G193</f>
        <v>100000</v>
      </c>
      <c r="D57" s="12">
        <f>'[1]9.1 ведомства'!H193</f>
        <v>0</v>
      </c>
      <c r="E57" s="12">
        <f>'[1]9.1 ведомства'!I193</f>
        <v>100000</v>
      </c>
      <c r="F57" s="12">
        <f>'[1]9.1 ведомства'!J193</f>
        <v>0</v>
      </c>
    </row>
    <row r="58" spans="1:8" x14ac:dyDescent="0.25">
      <c r="A58" s="61" t="s">
        <v>57</v>
      </c>
      <c r="B58" s="62"/>
      <c r="C58" s="12">
        <f>C61+C63+C59</f>
        <v>941800</v>
      </c>
      <c r="D58" s="12">
        <f>D61+D63+D59</f>
        <v>0</v>
      </c>
      <c r="E58" s="12">
        <f>E61+E63+E59</f>
        <v>941800</v>
      </c>
      <c r="F58" s="12">
        <f>F61+F63+F59</f>
        <v>0</v>
      </c>
    </row>
    <row r="59" spans="1:8" ht="25.5" x14ac:dyDescent="0.25">
      <c r="A59" s="21" t="s">
        <v>58</v>
      </c>
      <c r="B59" s="26" t="s">
        <v>59</v>
      </c>
      <c r="C59" s="12">
        <f>C60</f>
        <v>263700</v>
      </c>
      <c r="D59" s="12">
        <f t="shared" ref="D59:F59" si="21">D60</f>
        <v>0</v>
      </c>
      <c r="E59" s="12">
        <f t="shared" si="21"/>
        <v>263700</v>
      </c>
      <c r="F59" s="12">
        <f t="shared" si="21"/>
        <v>0</v>
      </c>
    </row>
    <row r="60" spans="1:8" x14ac:dyDescent="0.25">
      <c r="A60" s="17" t="s">
        <v>13</v>
      </c>
      <c r="B60" s="18" t="s">
        <v>14</v>
      </c>
      <c r="C60" s="12">
        <f>'[1]9.1 ведомства'!G285</f>
        <v>263700</v>
      </c>
      <c r="D60" s="12">
        <f>'[1]9.1 ведомства'!H285</f>
        <v>0</v>
      </c>
      <c r="E60" s="12">
        <f>'[1]9.1 ведомства'!I285</f>
        <v>263700</v>
      </c>
      <c r="F60" s="12">
        <f>'[1]9.1 ведомства'!J285</f>
        <v>0</v>
      </c>
    </row>
    <row r="61" spans="1:8" ht="25.5" x14ac:dyDescent="0.25">
      <c r="A61" s="21" t="s">
        <v>60</v>
      </c>
      <c r="B61" s="26" t="s">
        <v>61</v>
      </c>
      <c r="C61" s="12">
        <f>C62</f>
        <v>100400</v>
      </c>
      <c r="D61" s="12">
        <f t="shared" ref="D61:F61" si="22">D62</f>
        <v>0</v>
      </c>
      <c r="E61" s="12">
        <f t="shared" si="22"/>
        <v>100400</v>
      </c>
      <c r="F61" s="12">
        <f t="shared" si="22"/>
        <v>0</v>
      </c>
    </row>
    <row r="62" spans="1:8" x14ac:dyDescent="0.25">
      <c r="A62" s="21" t="s">
        <v>24</v>
      </c>
      <c r="B62" s="24" t="s">
        <v>25</v>
      </c>
      <c r="C62" s="12">
        <f>'[1]9.1 ведомства'!G700</f>
        <v>100400</v>
      </c>
      <c r="D62" s="12">
        <f>'[1]9.1 ведомства'!H700</f>
        <v>0</v>
      </c>
      <c r="E62" s="12">
        <f>'[1]9.1 ведомства'!I700</f>
        <v>100400</v>
      </c>
      <c r="F62" s="12">
        <f>'[1]9.1 ведомства'!J700</f>
        <v>0</v>
      </c>
    </row>
    <row r="63" spans="1:8" x14ac:dyDescent="0.25">
      <c r="A63" s="21" t="s">
        <v>62</v>
      </c>
      <c r="B63" s="26" t="s">
        <v>63</v>
      </c>
      <c r="C63" s="12">
        <f>C64</f>
        <v>577700</v>
      </c>
      <c r="D63" s="12">
        <f t="shared" ref="D63:F63" si="23">D64</f>
        <v>0</v>
      </c>
      <c r="E63" s="12">
        <f t="shared" si="23"/>
        <v>577700</v>
      </c>
      <c r="F63" s="12">
        <f t="shared" si="23"/>
        <v>0</v>
      </c>
    </row>
    <row r="64" spans="1:8" x14ac:dyDescent="0.25">
      <c r="A64" s="21" t="s">
        <v>24</v>
      </c>
      <c r="B64" s="24" t="s">
        <v>25</v>
      </c>
      <c r="C64" s="12">
        <f>'[1]9.1 ведомства'!G702</f>
        <v>577700</v>
      </c>
      <c r="D64" s="12">
        <f>'[1]9.1 ведомства'!H702</f>
        <v>0</v>
      </c>
      <c r="E64" s="12">
        <f>'[1]9.1 ведомства'!I702</f>
        <v>577700</v>
      </c>
      <c r="F64" s="12">
        <f>'[1]9.1 ведомства'!J702</f>
        <v>0</v>
      </c>
    </row>
    <row r="65" spans="1:6" x14ac:dyDescent="0.25">
      <c r="A65" s="54" t="s">
        <v>64</v>
      </c>
      <c r="B65" s="54"/>
      <c r="C65" s="12">
        <f>C66+C81+C108+C140</f>
        <v>49163728.809999995</v>
      </c>
      <c r="D65" s="12">
        <f>D66+D81+D108+D140</f>
        <v>9449.9</v>
      </c>
      <c r="E65" s="12">
        <f>E66+E81+E108+E140</f>
        <v>49128770.420000002</v>
      </c>
      <c r="F65" s="12">
        <f>F66+F81+F108+F140</f>
        <v>9449.9</v>
      </c>
    </row>
    <row r="66" spans="1:6" ht="24" customHeight="1" x14ac:dyDescent="0.25">
      <c r="A66" s="54" t="s">
        <v>65</v>
      </c>
      <c r="B66" s="54"/>
      <c r="C66" s="12">
        <f>C67+C69+C71+C73+C75+C77+C79</f>
        <v>38413208.109999999</v>
      </c>
      <c r="D66" s="12">
        <f t="shared" ref="D66:F66" si="24">D67+D69+D71+D73+D75+D77+D79</f>
        <v>0</v>
      </c>
      <c r="E66" s="12">
        <f t="shared" si="24"/>
        <v>38413208.109999999</v>
      </c>
      <c r="F66" s="12">
        <f t="shared" si="24"/>
        <v>0</v>
      </c>
    </row>
    <row r="67" spans="1:6" s="13" customFormat="1" x14ac:dyDescent="0.25">
      <c r="A67" s="15" t="s">
        <v>66</v>
      </c>
      <c r="B67" s="19" t="s">
        <v>67</v>
      </c>
      <c r="C67" s="12">
        <f>C68</f>
        <v>9051665.1199999992</v>
      </c>
      <c r="D67" s="12">
        <f t="shared" ref="D67:F67" si="25">D68</f>
        <v>0</v>
      </c>
      <c r="E67" s="12">
        <f t="shared" si="25"/>
        <v>9051665.1199999992</v>
      </c>
      <c r="F67" s="12">
        <f t="shared" si="25"/>
        <v>0</v>
      </c>
    </row>
    <row r="68" spans="1:6" x14ac:dyDescent="0.25">
      <c r="A68" s="17" t="s">
        <v>68</v>
      </c>
      <c r="B68" s="16" t="s">
        <v>69</v>
      </c>
      <c r="C68" s="12">
        <f>'[1]9.1 ведомства'!G1128</f>
        <v>9051665.1199999992</v>
      </c>
      <c r="D68" s="12">
        <f>'[1]9.1 ведомства'!H1128</f>
        <v>0</v>
      </c>
      <c r="E68" s="12">
        <f>'[1]9.1 ведомства'!I1128</f>
        <v>9051665.1199999992</v>
      </c>
      <c r="F68" s="12">
        <f>'[1]9.1 ведомства'!J1128</f>
        <v>0</v>
      </c>
    </row>
    <row r="69" spans="1:6" s="27" customFormat="1" ht="38.25" x14ac:dyDescent="0.25">
      <c r="A69" s="15" t="s">
        <v>71</v>
      </c>
      <c r="B69" s="16" t="s">
        <v>72</v>
      </c>
      <c r="C69" s="12">
        <f>C70</f>
        <v>200000</v>
      </c>
      <c r="D69" s="12">
        <f t="shared" ref="D69:F69" si="26">D70</f>
        <v>0</v>
      </c>
      <c r="E69" s="12">
        <f t="shared" si="26"/>
        <v>200000</v>
      </c>
      <c r="F69" s="12">
        <f t="shared" si="26"/>
        <v>0</v>
      </c>
    </row>
    <row r="70" spans="1:6" x14ac:dyDescent="0.25">
      <c r="A70" s="17" t="s">
        <v>68</v>
      </c>
      <c r="B70" s="16" t="s">
        <v>69</v>
      </c>
      <c r="C70" s="12">
        <f>'[1]9.1 ведомства'!G1147</f>
        <v>200000</v>
      </c>
      <c r="D70" s="12">
        <f>'[1]9.1 ведомства'!H1147</f>
        <v>0</v>
      </c>
      <c r="E70" s="12">
        <f>'[1]9.1 ведомства'!I1147</f>
        <v>200000</v>
      </c>
      <c r="F70" s="12">
        <f>'[1]9.1 ведомства'!J1147</f>
        <v>0</v>
      </c>
    </row>
    <row r="71" spans="1:6" s="13" customFormat="1" ht="25.5" x14ac:dyDescent="0.25">
      <c r="A71" s="15" t="s">
        <v>73</v>
      </c>
      <c r="B71" s="16" t="s">
        <v>74</v>
      </c>
      <c r="C71" s="12">
        <f>C72</f>
        <v>600000</v>
      </c>
      <c r="D71" s="12">
        <f t="shared" ref="D71:F71" si="27">D72</f>
        <v>0</v>
      </c>
      <c r="E71" s="12">
        <f t="shared" si="27"/>
        <v>600000</v>
      </c>
      <c r="F71" s="12">
        <f t="shared" si="27"/>
        <v>0</v>
      </c>
    </row>
    <row r="72" spans="1:6" x14ac:dyDescent="0.25">
      <c r="A72" s="17" t="s">
        <v>68</v>
      </c>
      <c r="B72" s="16" t="s">
        <v>69</v>
      </c>
      <c r="C72" s="12">
        <f>'[1]9.1 ведомства'!G1151</f>
        <v>600000</v>
      </c>
      <c r="D72" s="12">
        <f>'[1]9.1 ведомства'!H1151</f>
        <v>0</v>
      </c>
      <c r="E72" s="12">
        <f>'[1]9.1 ведомства'!I1151</f>
        <v>600000</v>
      </c>
      <c r="F72" s="12">
        <f>'[1]9.1 ведомства'!J1151</f>
        <v>0</v>
      </c>
    </row>
    <row r="73" spans="1:6" s="13" customFormat="1" ht="25.5" x14ac:dyDescent="0.25">
      <c r="A73" s="15" t="s">
        <v>75</v>
      </c>
      <c r="B73" s="16" t="s">
        <v>76</v>
      </c>
      <c r="C73" s="12">
        <f>C74</f>
        <v>4590000</v>
      </c>
      <c r="D73" s="12">
        <f t="shared" ref="D73:F73" si="28">D74</f>
        <v>0</v>
      </c>
      <c r="E73" s="12">
        <f t="shared" si="28"/>
        <v>4590000</v>
      </c>
      <c r="F73" s="12">
        <f t="shared" si="28"/>
        <v>0</v>
      </c>
    </row>
    <row r="74" spans="1:6" x14ac:dyDescent="0.25">
      <c r="A74" s="17" t="s">
        <v>68</v>
      </c>
      <c r="B74" s="16" t="s">
        <v>69</v>
      </c>
      <c r="C74" s="12">
        <f>'[1]9.1 ведомства'!G1154</f>
        <v>4590000</v>
      </c>
      <c r="D74" s="12">
        <f>'[1]9.1 ведомства'!H1154</f>
        <v>0</v>
      </c>
      <c r="E74" s="12">
        <f>'[1]9.1 ведомства'!I1154</f>
        <v>4590000</v>
      </c>
      <c r="F74" s="12">
        <f>'[1]9.1 ведомства'!J1154</f>
        <v>0</v>
      </c>
    </row>
    <row r="75" spans="1:6" s="13" customFormat="1" ht="25.5" x14ac:dyDescent="0.25">
      <c r="A75" s="15" t="s">
        <v>77</v>
      </c>
      <c r="B75" s="16" t="s">
        <v>78</v>
      </c>
      <c r="C75" s="12">
        <f>C76</f>
        <v>573836.29</v>
      </c>
      <c r="D75" s="12">
        <f t="shared" ref="D75:F75" si="29">D76</f>
        <v>0</v>
      </c>
      <c r="E75" s="12">
        <f t="shared" si="29"/>
        <v>573836.29</v>
      </c>
      <c r="F75" s="12">
        <f t="shared" si="29"/>
        <v>0</v>
      </c>
    </row>
    <row r="76" spans="1:6" x14ac:dyDescent="0.25">
      <c r="A76" s="17" t="s">
        <v>68</v>
      </c>
      <c r="B76" s="16" t="s">
        <v>69</v>
      </c>
      <c r="C76" s="12">
        <f>'[1]9.1 ведомства'!G1183</f>
        <v>573836.29</v>
      </c>
      <c r="D76" s="12">
        <f>'[1]9.1 ведомства'!H1183</f>
        <v>0</v>
      </c>
      <c r="E76" s="12">
        <f>'[1]9.1 ведомства'!I1183</f>
        <v>573836.29</v>
      </c>
      <c r="F76" s="12">
        <f>'[1]9.1 ведомства'!J1183</f>
        <v>0</v>
      </c>
    </row>
    <row r="77" spans="1:6" s="13" customFormat="1" ht="25.5" x14ac:dyDescent="0.25">
      <c r="A77" s="15" t="s">
        <v>79</v>
      </c>
      <c r="B77" s="19" t="s">
        <v>70</v>
      </c>
      <c r="C77" s="12">
        <f>C78</f>
        <v>570728</v>
      </c>
      <c r="D77" s="12">
        <f t="shared" ref="D77:F77" si="30">D78</f>
        <v>0</v>
      </c>
      <c r="E77" s="12">
        <f t="shared" si="30"/>
        <v>570728</v>
      </c>
      <c r="F77" s="12">
        <f t="shared" si="30"/>
        <v>0</v>
      </c>
    </row>
    <row r="78" spans="1:6" x14ac:dyDescent="0.25">
      <c r="A78" s="17" t="s">
        <v>68</v>
      </c>
      <c r="B78" s="16" t="s">
        <v>69</v>
      </c>
      <c r="C78" s="12">
        <f>'[1]9.1 ведомства'!G1186</f>
        <v>570728</v>
      </c>
      <c r="D78" s="12">
        <f>'[1]9.1 ведомства'!H1186</f>
        <v>0</v>
      </c>
      <c r="E78" s="12">
        <f>'[1]9.1 ведомства'!I1186</f>
        <v>570728</v>
      </c>
      <c r="F78" s="12">
        <f>'[1]9.1 ведомства'!J1186</f>
        <v>0</v>
      </c>
    </row>
    <row r="79" spans="1:6" s="13" customFormat="1" ht="25.5" x14ac:dyDescent="0.25">
      <c r="A79" s="15" t="s">
        <v>80</v>
      </c>
      <c r="B79" s="28" t="s">
        <v>81</v>
      </c>
      <c r="C79" s="12">
        <f>C80</f>
        <v>22826978.699999999</v>
      </c>
      <c r="D79" s="12">
        <f t="shared" ref="D79:F79" si="31">D80</f>
        <v>0</v>
      </c>
      <c r="E79" s="12">
        <f t="shared" si="31"/>
        <v>22826978.699999999</v>
      </c>
      <c r="F79" s="12">
        <f t="shared" si="31"/>
        <v>0</v>
      </c>
    </row>
    <row r="80" spans="1:6" x14ac:dyDescent="0.25">
      <c r="A80" s="17" t="s">
        <v>68</v>
      </c>
      <c r="B80" s="16" t="s">
        <v>69</v>
      </c>
      <c r="C80" s="12">
        <f>'[1]9.1 ведомства'!G1188+'[1]9.1 ведомства'!G1157</f>
        <v>22826978.699999999</v>
      </c>
      <c r="D80" s="12">
        <f>'[1]9.1 ведомства'!H1188+'[1]9.1 ведомства'!H1157</f>
        <v>0</v>
      </c>
      <c r="E80" s="12">
        <f>'[1]9.1 ведомства'!I1188+'[1]9.1 ведомства'!I1157</f>
        <v>22826978.699999999</v>
      </c>
      <c r="F80" s="12">
        <f>'[1]9.1 ведомства'!J1188+'[1]9.1 ведомства'!J1157</f>
        <v>0</v>
      </c>
    </row>
    <row r="81" spans="1:6" ht="24.75" customHeight="1" x14ac:dyDescent="0.25">
      <c r="A81" s="54" t="s">
        <v>82</v>
      </c>
      <c r="B81" s="54"/>
      <c r="C81" s="12">
        <f>C82+C91+C96+C100+C105+C98</f>
        <v>4275978.0100000007</v>
      </c>
      <c r="D81" s="12">
        <f t="shared" ref="D81:F81" si="32">D82+D91+D96+D100+D105+D98</f>
        <v>9449.9</v>
      </c>
      <c r="E81" s="12">
        <f t="shared" si="32"/>
        <v>4535378.0100000007</v>
      </c>
      <c r="F81" s="12">
        <f t="shared" si="32"/>
        <v>9449.9</v>
      </c>
    </row>
    <row r="82" spans="1:6" s="13" customFormat="1" ht="25.5" x14ac:dyDescent="0.25">
      <c r="A82" s="15" t="s">
        <v>83</v>
      </c>
      <c r="B82" s="16" t="s">
        <v>84</v>
      </c>
      <c r="C82" s="12">
        <f>SUM(C83:C90)</f>
        <v>2231143</v>
      </c>
      <c r="D82" s="12">
        <f t="shared" ref="D82:F82" si="33">SUM(D83:D90)</f>
        <v>0</v>
      </c>
      <c r="E82" s="12">
        <f t="shared" si="33"/>
        <v>2131143</v>
      </c>
      <c r="F82" s="12">
        <f t="shared" si="33"/>
        <v>0</v>
      </c>
    </row>
    <row r="83" spans="1:6" x14ac:dyDescent="0.25">
      <c r="A83" s="17" t="s">
        <v>13</v>
      </c>
      <c r="B83" s="18" t="s">
        <v>14</v>
      </c>
      <c r="C83" s="12">
        <f>'[1]9.1 ведомства'!G56</f>
        <v>660000</v>
      </c>
      <c r="D83" s="12">
        <f>'[1]9.1 ведомства'!H56</f>
        <v>0</v>
      </c>
      <c r="E83" s="12">
        <f>'[1]9.1 ведомства'!I56</f>
        <v>670000</v>
      </c>
      <c r="F83" s="12">
        <f>'[1]9.1 ведомства'!J56</f>
        <v>0</v>
      </c>
    </row>
    <row r="84" spans="1:6" x14ac:dyDescent="0.25">
      <c r="A84" s="17" t="s">
        <v>22</v>
      </c>
      <c r="B84" s="18" t="s">
        <v>23</v>
      </c>
      <c r="C84" s="12">
        <f>'[1]9.1 ведомства'!G350</f>
        <v>113000</v>
      </c>
      <c r="D84" s="12">
        <f>'[1]9.1 ведомства'!H350</f>
        <v>0</v>
      </c>
      <c r="E84" s="12">
        <f>'[1]9.1 ведомства'!I350</f>
        <v>113000</v>
      </c>
      <c r="F84" s="12">
        <f>'[1]9.1 ведомства'!J350</f>
        <v>0</v>
      </c>
    </row>
    <row r="85" spans="1:6" x14ac:dyDescent="0.25">
      <c r="A85" s="17" t="s">
        <v>31</v>
      </c>
      <c r="B85" s="18" t="s">
        <v>32</v>
      </c>
      <c r="C85" s="12">
        <f>'[1]9.1 ведомства'!G403</f>
        <v>110000</v>
      </c>
      <c r="D85" s="12">
        <f>'[1]9.1 ведомства'!H403</f>
        <v>0</v>
      </c>
      <c r="E85" s="12">
        <f>'[1]9.1 ведомства'!I403</f>
        <v>110000</v>
      </c>
      <c r="F85" s="12">
        <f>'[1]9.1 ведомства'!J403</f>
        <v>0</v>
      </c>
    </row>
    <row r="86" spans="1:6" x14ac:dyDescent="0.25">
      <c r="A86" s="17" t="s">
        <v>24</v>
      </c>
      <c r="B86" s="16" t="s">
        <v>25</v>
      </c>
      <c r="C86" s="12">
        <f>'[1]9.1 ведомства'!G659</f>
        <v>56000</v>
      </c>
      <c r="D86" s="12">
        <f>'[1]9.1 ведомства'!H659</f>
        <v>0</v>
      </c>
      <c r="E86" s="12">
        <f>'[1]9.1 ведомства'!I659</f>
        <v>56000</v>
      </c>
      <c r="F86" s="12">
        <f>'[1]9.1 ведомства'!J659</f>
        <v>0</v>
      </c>
    </row>
    <row r="87" spans="1:6" x14ac:dyDescent="0.25">
      <c r="A87" s="17" t="s">
        <v>33</v>
      </c>
      <c r="B87" s="16" t="s">
        <v>34</v>
      </c>
      <c r="C87" s="12">
        <f>'[1]9.1 ведомства'!G837</f>
        <v>286900</v>
      </c>
      <c r="D87" s="12">
        <f>'[1]9.1 ведомства'!H837</f>
        <v>0</v>
      </c>
      <c r="E87" s="12">
        <f>'[1]9.1 ведомства'!I837</f>
        <v>286900</v>
      </c>
      <c r="F87" s="12">
        <f>'[1]9.1 ведомства'!J837</f>
        <v>0</v>
      </c>
    </row>
    <row r="88" spans="1:6" x14ac:dyDescent="0.25">
      <c r="A88" s="17" t="s">
        <v>85</v>
      </c>
      <c r="B88" s="18" t="s">
        <v>86</v>
      </c>
      <c r="C88" s="12">
        <f>'[1]9.1 ведомства'!G1061</f>
        <v>255000</v>
      </c>
      <c r="D88" s="12">
        <f>'[1]9.1 ведомства'!H1061</f>
        <v>0</v>
      </c>
      <c r="E88" s="12">
        <f>'[1]9.1 ведомства'!I1061</f>
        <v>250000</v>
      </c>
      <c r="F88" s="12">
        <f>'[1]9.1 ведомства'!J1061</f>
        <v>0</v>
      </c>
    </row>
    <row r="89" spans="1:6" x14ac:dyDescent="0.25">
      <c r="A89" s="17" t="s">
        <v>87</v>
      </c>
      <c r="B89" s="18" t="s">
        <v>88</v>
      </c>
      <c r="C89" s="12">
        <f>'[1]9.1 ведомства'!G1113</f>
        <v>105000</v>
      </c>
      <c r="D89" s="12">
        <f>'[1]9.1 ведомства'!H1113</f>
        <v>0</v>
      </c>
      <c r="E89" s="12">
        <f>'[1]9.1 ведомства'!I1113</f>
        <v>0</v>
      </c>
      <c r="F89" s="12">
        <f>'[1]9.1 ведомства'!J1113</f>
        <v>0</v>
      </c>
    </row>
    <row r="90" spans="1:6" x14ac:dyDescent="0.25">
      <c r="A90" s="17" t="s">
        <v>68</v>
      </c>
      <c r="B90" s="16" t="s">
        <v>69</v>
      </c>
      <c r="C90" s="12">
        <f>'[1]9.1 ведомства'!G1164</f>
        <v>645243</v>
      </c>
      <c r="D90" s="12">
        <f>'[1]9.1 ведомства'!H1164</f>
        <v>0</v>
      </c>
      <c r="E90" s="12">
        <f>'[1]9.1 ведомства'!I1164</f>
        <v>645243</v>
      </c>
      <c r="F90" s="12">
        <f>'[1]9.1 ведомства'!J1164</f>
        <v>0</v>
      </c>
    </row>
    <row r="91" spans="1:6" s="13" customFormat="1" ht="25.5" x14ac:dyDescent="0.25">
      <c r="A91" s="15" t="s">
        <v>89</v>
      </c>
      <c r="B91" s="16" t="s">
        <v>84</v>
      </c>
      <c r="C91" s="12">
        <f>SUM(C92:C95)</f>
        <v>251500</v>
      </c>
      <c r="D91" s="12">
        <f t="shared" ref="D91:F91" si="34">SUM(D92:D95)</f>
        <v>0</v>
      </c>
      <c r="E91" s="12">
        <f t="shared" si="34"/>
        <v>610000</v>
      </c>
      <c r="F91" s="12">
        <f t="shared" si="34"/>
        <v>0</v>
      </c>
    </row>
    <row r="92" spans="1:6" x14ac:dyDescent="0.25">
      <c r="A92" s="17" t="s">
        <v>13</v>
      </c>
      <c r="B92" s="18" t="s">
        <v>14</v>
      </c>
      <c r="C92" s="12">
        <f>'[1]9.1 ведомства'!G59</f>
        <v>206500</v>
      </c>
      <c r="D92" s="12">
        <f>'[1]9.1 ведомства'!H59</f>
        <v>0</v>
      </c>
      <c r="E92" s="12">
        <f>'[1]9.1 ведомства'!I59</f>
        <v>515000</v>
      </c>
      <c r="F92" s="12">
        <f>'[1]9.1 ведомства'!J59</f>
        <v>0</v>
      </c>
    </row>
    <row r="93" spans="1:6" x14ac:dyDescent="0.25">
      <c r="A93" s="17" t="s">
        <v>22</v>
      </c>
      <c r="B93" s="18" t="s">
        <v>23</v>
      </c>
      <c r="C93" s="12">
        <f>'[1]9.1 ведомства'!G353</f>
        <v>29500</v>
      </c>
      <c r="D93" s="12">
        <f>'[1]9.1 ведомства'!H353</f>
        <v>0</v>
      </c>
      <c r="E93" s="12">
        <f>'[1]9.1 ведомства'!I353</f>
        <v>29500</v>
      </c>
      <c r="F93" s="12">
        <f>'[1]9.1 ведомства'!J353</f>
        <v>0</v>
      </c>
    </row>
    <row r="94" spans="1:6" x14ac:dyDescent="0.25">
      <c r="A94" s="17" t="s">
        <v>33</v>
      </c>
      <c r="B94" s="16" t="s">
        <v>34</v>
      </c>
      <c r="C94" s="12">
        <f>'[1]9.1 ведомства'!G839</f>
        <v>15500</v>
      </c>
      <c r="D94" s="12">
        <f>'[1]9.1 ведомства'!H839</f>
        <v>0</v>
      </c>
      <c r="E94" s="12">
        <f>'[1]9.1 ведомства'!I839</f>
        <v>15500</v>
      </c>
      <c r="F94" s="12">
        <f>'[1]9.1 ведомства'!J839</f>
        <v>0</v>
      </c>
    </row>
    <row r="95" spans="1:6" x14ac:dyDescent="0.25">
      <c r="A95" s="17" t="s">
        <v>85</v>
      </c>
      <c r="B95" s="18" t="s">
        <v>86</v>
      </c>
      <c r="C95" s="12">
        <f>'[1]9.1 ведомства'!G1063</f>
        <v>0</v>
      </c>
      <c r="D95" s="12">
        <f>'[1]9.1 ведомства'!H1063</f>
        <v>0</v>
      </c>
      <c r="E95" s="12">
        <f>'[1]9.1 ведомства'!I1063</f>
        <v>50000</v>
      </c>
      <c r="F95" s="12">
        <f>'[1]9.1 ведомства'!J1063</f>
        <v>0</v>
      </c>
    </row>
    <row r="96" spans="1:6" ht="25.5" x14ac:dyDescent="0.25">
      <c r="A96" s="15" t="s">
        <v>90</v>
      </c>
      <c r="B96" s="28" t="s">
        <v>91</v>
      </c>
      <c r="C96" s="12">
        <f>C97</f>
        <v>9449.9</v>
      </c>
      <c r="D96" s="12">
        <f t="shared" ref="D96:F96" si="35">D97</f>
        <v>9449.9</v>
      </c>
      <c r="E96" s="12">
        <f t="shared" si="35"/>
        <v>9449.9</v>
      </c>
      <c r="F96" s="12">
        <f t="shared" si="35"/>
        <v>9449.9</v>
      </c>
    </row>
    <row r="97" spans="1:6" x14ac:dyDescent="0.25">
      <c r="A97" s="17" t="s">
        <v>13</v>
      </c>
      <c r="B97" s="18" t="s">
        <v>14</v>
      </c>
      <c r="C97" s="12">
        <f>'[1]9.1 ведомства'!G155</f>
        <v>9449.9</v>
      </c>
      <c r="D97" s="12">
        <f>'[1]9.1 ведомства'!H155</f>
        <v>9449.9</v>
      </c>
      <c r="E97" s="12">
        <f>'[1]9.1 ведомства'!I155</f>
        <v>9449.9</v>
      </c>
      <c r="F97" s="12">
        <f>'[1]9.1 ведомства'!J155</f>
        <v>9449.9</v>
      </c>
    </row>
    <row r="98" spans="1:6" ht="25.5" x14ac:dyDescent="0.25">
      <c r="A98" s="19" t="s">
        <v>92</v>
      </c>
      <c r="B98" s="28" t="s">
        <v>93</v>
      </c>
      <c r="C98" s="12">
        <f>C99</f>
        <v>5385.11</v>
      </c>
      <c r="D98" s="12">
        <f t="shared" ref="D98:F98" si="36">D99</f>
        <v>0</v>
      </c>
      <c r="E98" s="12">
        <f t="shared" si="36"/>
        <v>5385.11</v>
      </c>
      <c r="F98" s="12">
        <f t="shared" si="36"/>
        <v>0</v>
      </c>
    </row>
    <row r="99" spans="1:6" s="13" customFormat="1" x14ac:dyDescent="0.25">
      <c r="A99" s="17" t="s">
        <v>13</v>
      </c>
      <c r="B99" s="18" t="s">
        <v>14</v>
      </c>
      <c r="C99" s="12">
        <f>'[1]9.1 ведомства'!G157</f>
        <v>5385.11</v>
      </c>
      <c r="D99" s="12">
        <f>'[1]9.1 ведомства'!H157</f>
        <v>0</v>
      </c>
      <c r="E99" s="12">
        <f>'[1]9.1 ведомства'!I157</f>
        <v>5385.11</v>
      </c>
      <c r="F99" s="12">
        <f>'[1]9.1 ведомства'!J157</f>
        <v>0</v>
      </c>
    </row>
    <row r="100" spans="1:6" s="13" customFormat="1" ht="25.5" x14ac:dyDescent="0.25">
      <c r="A100" s="15" t="s">
        <v>94</v>
      </c>
      <c r="B100" s="16" t="s">
        <v>84</v>
      </c>
      <c r="C100" s="12">
        <f>SUM(C101:C104)</f>
        <v>274000</v>
      </c>
      <c r="D100" s="12">
        <f t="shared" ref="D100:F100" si="37">SUM(D101:D104)</f>
        <v>0</v>
      </c>
      <c r="E100" s="12">
        <f t="shared" si="37"/>
        <v>274000</v>
      </c>
      <c r="F100" s="12">
        <f t="shared" si="37"/>
        <v>0</v>
      </c>
    </row>
    <row r="101" spans="1:6" x14ac:dyDescent="0.25">
      <c r="A101" s="17" t="s">
        <v>13</v>
      </c>
      <c r="B101" s="18" t="s">
        <v>14</v>
      </c>
      <c r="C101" s="12">
        <f>'[1]9.1 ведомства'!G62</f>
        <v>130000</v>
      </c>
      <c r="D101" s="12">
        <f>'[1]9.1 ведомства'!H62</f>
        <v>0</v>
      </c>
      <c r="E101" s="12">
        <f>'[1]9.1 ведомства'!I62</f>
        <v>130000</v>
      </c>
      <c r="F101" s="12">
        <f>'[1]9.1 ведомства'!J62</f>
        <v>0</v>
      </c>
    </row>
    <row r="102" spans="1:6" x14ac:dyDescent="0.25">
      <c r="A102" s="17" t="s">
        <v>22</v>
      </c>
      <c r="B102" s="18" t="s">
        <v>23</v>
      </c>
      <c r="C102" s="12">
        <f>'[1]9.1 ведомства'!G356</f>
        <v>42000</v>
      </c>
      <c r="D102" s="12">
        <f>'[1]9.1 ведомства'!H356</f>
        <v>0</v>
      </c>
      <c r="E102" s="12">
        <f>'[1]9.1 ведомства'!I356</f>
        <v>42000</v>
      </c>
      <c r="F102" s="12">
        <f>'[1]9.1 ведомства'!J356</f>
        <v>0</v>
      </c>
    </row>
    <row r="103" spans="1:6" x14ac:dyDescent="0.25">
      <c r="A103" s="17" t="s">
        <v>95</v>
      </c>
      <c r="B103" s="18" t="s">
        <v>86</v>
      </c>
      <c r="C103" s="12">
        <f>'[1]9.1 ведомства'!G1066</f>
        <v>72000</v>
      </c>
      <c r="D103" s="12">
        <f>'[1]9.1 ведомства'!H1066</f>
        <v>0</v>
      </c>
      <c r="E103" s="12">
        <f>'[1]9.1 ведомства'!I1066</f>
        <v>72000</v>
      </c>
      <c r="F103" s="12">
        <f>'[1]9.1 ведомства'!J1066</f>
        <v>0</v>
      </c>
    </row>
    <row r="104" spans="1:6" x14ac:dyDescent="0.25">
      <c r="A104" s="17" t="s">
        <v>68</v>
      </c>
      <c r="B104" s="16" t="s">
        <v>69</v>
      </c>
      <c r="C104" s="12">
        <f>'[1]9.1 ведомства'!G1166</f>
        <v>30000</v>
      </c>
      <c r="D104" s="12">
        <f>'[1]9.1 ведомства'!H1166</f>
        <v>0</v>
      </c>
      <c r="E104" s="12">
        <f>'[1]9.1 ведомства'!I1166</f>
        <v>30000</v>
      </c>
      <c r="F104" s="12">
        <f>'[1]9.1 ведомства'!J1166</f>
        <v>0</v>
      </c>
    </row>
    <row r="105" spans="1:6" ht="25.5" x14ac:dyDescent="0.25">
      <c r="A105" s="15" t="s">
        <v>96</v>
      </c>
      <c r="B105" s="16" t="s">
        <v>84</v>
      </c>
      <c r="C105" s="12">
        <f>SUM(C106:C107)</f>
        <v>1504500</v>
      </c>
      <c r="D105" s="12">
        <f>SUM(D106:D107)</f>
        <v>0</v>
      </c>
      <c r="E105" s="12">
        <f>SUM(E106:E107)</f>
        <v>1505400</v>
      </c>
      <c r="F105" s="12">
        <f>SUM(F106:F107)</f>
        <v>0</v>
      </c>
    </row>
    <row r="106" spans="1:6" x14ac:dyDescent="0.25">
      <c r="A106" s="17" t="s">
        <v>13</v>
      </c>
      <c r="B106" s="18" t="s">
        <v>14</v>
      </c>
      <c r="C106" s="12">
        <f>'[1]9.1 ведомства'!G65</f>
        <v>1354100</v>
      </c>
      <c r="D106" s="12">
        <f>'[1]9.1 ведомства'!H65</f>
        <v>0</v>
      </c>
      <c r="E106" s="12">
        <f>'[1]9.1 ведомства'!I65</f>
        <v>1355000</v>
      </c>
      <c r="F106" s="12">
        <f>'[1]9.1 ведомства'!J65</f>
        <v>0</v>
      </c>
    </row>
    <row r="107" spans="1:6" x14ac:dyDescent="0.25">
      <c r="A107" s="17" t="s">
        <v>22</v>
      </c>
      <c r="B107" s="18" t="s">
        <v>23</v>
      </c>
      <c r="C107" s="12">
        <f>'[1]9.1 ведомства'!G359</f>
        <v>150400</v>
      </c>
      <c r="D107" s="12">
        <f>'[1]9.1 ведомства'!H359</f>
        <v>0</v>
      </c>
      <c r="E107" s="12">
        <f>'[1]9.1 ведомства'!I359</f>
        <v>150400</v>
      </c>
      <c r="F107" s="12">
        <f>'[1]9.1 ведомства'!J359</f>
        <v>0</v>
      </c>
    </row>
    <row r="108" spans="1:6" ht="21.75" customHeight="1" x14ac:dyDescent="0.25">
      <c r="A108" s="54" t="s">
        <v>97</v>
      </c>
      <c r="B108" s="54"/>
      <c r="C108" s="12">
        <f>+C109+C111+C120+C122+C131</f>
        <v>6300542.6899999995</v>
      </c>
      <c r="D108" s="12">
        <f t="shared" ref="D108:F108" si="38">+D109+D111+D120+D122+D131</f>
        <v>0</v>
      </c>
      <c r="E108" s="12">
        <f t="shared" si="38"/>
        <v>6180184.3000000007</v>
      </c>
      <c r="F108" s="12">
        <f t="shared" si="38"/>
        <v>0</v>
      </c>
    </row>
    <row r="109" spans="1:6" ht="24" x14ac:dyDescent="0.25">
      <c r="A109" s="25" t="s">
        <v>98</v>
      </c>
      <c r="B109" s="24" t="s">
        <v>99</v>
      </c>
      <c r="C109" s="12">
        <f>C110</f>
        <v>50000</v>
      </c>
      <c r="D109" s="12">
        <f t="shared" ref="D109:F109" si="39">D110</f>
        <v>0</v>
      </c>
      <c r="E109" s="12">
        <f t="shared" si="39"/>
        <v>0</v>
      </c>
      <c r="F109" s="12">
        <f t="shared" si="39"/>
        <v>0</v>
      </c>
    </row>
    <row r="110" spans="1:6" x14ac:dyDescent="0.25">
      <c r="A110" s="21" t="s">
        <v>87</v>
      </c>
      <c r="B110" s="24" t="s">
        <v>88</v>
      </c>
      <c r="C110" s="12">
        <f>'[1]9.1 ведомства'!G1083</f>
        <v>50000</v>
      </c>
      <c r="D110" s="12">
        <f>'[1]9.1 ведомства'!H1083</f>
        <v>0</v>
      </c>
      <c r="E110" s="12">
        <f>'[1]9.1 ведомства'!I1083</f>
        <v>0</v>
      </c>
      <c r="F110" s="12">
        <f>'[1]9.1 ведомства'!J1083</f>
        <v>0</v>
      </c>
    </row>
    <row r="111" spans="1:6" x14ac:dyDescent="0.25">
      <c r="A111" s="25" t="s">
        <v>100</v>
      </c>
      <c r="B111" s="29" t="s">
        <v>101</v>
      </c>
      <c r="C111" s="12">
        <f>SUM(C112:C119)</f>
        <v>1351700</v>
      </c>
      <c r="D111" s="12">
        <f t="shared" ref="D111:F111" si="40">SUM(D112:D119)</f>
        <v>0</v>
      </c>
      <c r="E111" s="12">
        <f t="shared" si="40"/>
        <v>1281700</v>
      </c>
      <c r="F111" s="12">
        <f t="shared" si="40"/>
        <v>0</v>
      </c>
    </row>
    <row r="112" spans="1:6" x14ac:dyDescent="0.25">
      <c r="A112" s="21" t="s">
        <v>13</v>
      </c>
      <c r="B112" s="24" t="s">
        <v>14</v>
      </c>
      <c r="C112" s="12">
        <f>'[1]9.1 ведомства'!G26</f>
        <v>370000</v>
      </c>
      <c r="D112" s="12">
        <f>'[1]9.1 ведомства'!H26</f>
        <v>0</v>
      </c>
      <c r="E112" s="12">
        <f>'[1]9.1 ведомства'!I26</f>
        <v>370000</v>
      </c>
      <c r="F112" s="12">
        <f>'[1]9.1 ведомства'!J26</f>
        <v>0</v>
      </c>
    </row>
    <row r="113" spans="1:6" x14ac:dyDescent="0.25">
      <c r="A113" s="21" t="s">
        <v>22</v>
      </c>
      <c r="B113" s="24" t="s">
        <v>23</v>
      </c>
      <c r="C113" s="12">
        <f>'[1]9.1 ведомства'!G322</f>
        <v>553000</v>
      </c>
      <c r="D113" s="12">
        <f>'[1]9.1 ведомства'!H322</f>
        <v>0</v>
      </c>
      <c r="E113" s="12">
        <f>'[1]9.1 ведомства'!I322</f>
        <v>553000</v>
      </c>
      <c r="F113" s="12">
        <f>'[1]9.1 ведомства'!J322</f>
        <v>0</v>
      </c>
    </row>
    <row r="114" spans="1:6" x14ac:dyDescent="0.25">
      <c r="A114" s="17" t="s">
        <v>31</v>
      </c>
      <c r="B114" s="18" t="s">
        <v>32</v>
      </c>
      <c r="C114" s="12">
        <f>'[1]9.1 ведомства'!G389</f>
        <v>50000</v>
      </c>
      <c r="D114" s="12">
        <f>'[1]9.1 ведомства'!H389</f>
        <v>0</v>
      </c>
      <c r="E114" s="12">
        <f>'[1]9.1 ведомства'!I389</f>
        <v>50000</v>
      </c>
      <c r="F114" s="12">
        <f>'[1]9.1 ведомства'!J389</f>
        <v>0</v>
      </c>
    </row>
    <row r="115" spans="1:6" x14ac:dyDescent="0.25">
      <c r="A115" s="21" t="s">
        <v>24</v>
      </c>
      <c r="B115" s="24" t="s">
        <v>25</v>
      </c>
      <c r="C115" s="12">
        <f>'[1]9.1 ведомства'!G635</f>
        <v>40000</v>
      </c>
      <c r="D115" s="12">
        <f>'[1]9.1 ведомства'!H635</f>
        <v>0</v>
      </c>
      <c r="E115" s="12">
        <f>'[1]9.1 ведомства'!I635</f>
        <v>40000</v>
      </c>
      <c r="F115" s="12">
        <f>'[1]9.1 ведомства'!J635</f>
        <v>0</v>
      </c>
    </row>
    <row r="116" spans="1:6" x14ac:dyDescent="0.25">
      <c r="A116" s="21" t="s">
        <v>33</v>
      </c>
      <c r="B116" s="24" t="s">
        <v>34</v>
      </c>
      <c r="C116" s="12">
        <f>'[1]9.1 ведомства'!G817</f>
        <v>124700</v>
      </c>
      <c r="D116" s="12">
        <f>'[1]9.1 ведомства'!H817</f>
        <v>0</v>
      </c>
      <c r="E116" s="12">
        <f>'[1]9.1 ведомства'!I817</f>
        <v>124700</v>
      </c>
      <c r="F116" s="12">
        <f>'[1]9.1 ведомства'!J817</f>
        <v>0</v>
      </c>
    </row>
    <row r="117" spans="1:6" x14ac:dyDescent="0.25">
      <c r="A117" s="21" t="s">
        <v>95</v>
      </c>
      <c r="B117" s="24" t="s">
        <v>86</v>
      </c>
      <c r="C117" s="12">
        <f>'[1]9.1 ведомства'!G1032</f>
        <v>80000</v>
      </c>
      <c r="D117" s="12">
        <f>'[1]9.1 ведомства'!H1032</f>
        <v>0</v>
      </c>
      <c r="E117" s="12">
        <f>'[1]9.1 ведомства'!I1032</f>
        <v>60000</v>
      </c>
      <c r="F117" s="12">
        <f>'[1]9.1 ведомства'!J1032</f>
        <v>0</v>
      </c>
    </row>
    <row r="118" spans="1:6" x14ac:dyDescent="0.25">
      <c r="A118" s="21" t="s">
        <v>87</v>
      </c>
      <c r="B118" s="24" t="s">
        <v>88</v>
      </c>
      <c r="C118" s="12">
        <f>'[1]9.1 ведомства'!G1086</f>
        <v>50000</v>
      </c>
      <c r="D118" s="12">
        <f>'[1]9.1 ведомства'!H1086</f>
        <v>0</v>
      </c>
      <c r="E118" s="12">
        <f>'[1]9.1 ведомства'!I1086</f>
        <v>0</v>
      </c>
      <c r="F118" s="12">
        <f>'[1]9.1 ведомства'!J1086</f>
        <v>0</v>
      </c>
    </row>
    <row r="119" spans="1:6" x14ac:dyDescent="0.25">
      <c r="A119" s="21" t="s">
        <v>68</v>
      </c>
      <c r="B119" s="24" t="s">
        <v>69</v>
      </c>
      <c r="C119" s="12">
        <f>'[1]9.1 ведомства'!G1137</f>
        <v>84000</v>
      </c>
      <c r="D119" s="12">
        <f>'[1]9.1 ведомства'!H1137</f>
        <v>0</v>
      </c>
      <c r="E119" s="12">
        <f>'[1]9.1 ведомства'!I1137</f>
        <v>84000</v>
      </c>
      <c r="F119" s="12">
        <f>'[1]9.1 ведомства'!J1137</f>
        <v>0</v>
      </c>
    </row>
    <row r="120" spans="1:6" x14ac:dyDescent="0.25">
      <c r="A120" s="25" t="s">
        <v>102</v>
      </c>
      <c r="B120" s="29" t="s">
        <v>101</v>
      </c>
      <c r="C120" s="12">
        <f>C121</f>
        <v>150000</v>
      </c>
      <c r="D120" s="12">
        <f t="shared" ref="D120:F120" si="41">D121</f>
        <v>0</v>
      </c>
      <c r="E120" s="12">
        <f t="shared" si="41"/>
        <v>150000</v>
      </c>
      <c r="F120" s="12">
        <f t="shared" si="41"/>
        <v>0</v>
      </c>
    </row>
    <row r="121" spans="1:6" x14ac:dyDescent="0.25">
      <c r="A121" s="21" t="s">
        <v>13</v>
      </c>
      <c r="B121" s="24" t="s">
        <v>14</v>
      </c>
      <c r="C121" s="12">
        <f>'[1]9.1 ведомства'!G30</f>
        <v>150000</v>
      </c>
      <c r="D121" s="12">
        <f>'[1]9.1 ведомства'!H30</f>
        <v>0</v>
      </c>
      <c r="E121" s="12">
        <f>'[1]9.1 ведомства'!I30</f>
        <v>150000</v>
      </c>
      <c r="F121" s="12">
        <f>'[1]9.1 ведомства'!J30</f>
        <v>0</v>
      </c>
    </row>
    <row r="122" spans="1:6" ht="25.5" x14ac:dyDescent="0.25">
      <c r="A122" s="17" t="s">
        <v>103</v>
      </c>
      <c r="B122" s="19" t="s">
        <v>70</v>
      </c>
      <c r="C122" s="12">
        <f>SUM(C123:C130)</f>
        <v>2446658.71</v>
      </c>
      <c r="D122" s="12">
        <f t="shared" ref="D122:F122" si="42">SUM(D123:D130)</f>
        <v>0</v>
      </c>
      <c r="E122" s="12">
        <f t="shared" si="42"/>
        <v>2422450.3200000003</v>
      </c>
      <c r="F122" s="12">
        <f t="shared" si="42"/>
        <v>0</v>
      </c>
    </row>
    <row r="123" spans="1:6" x14ac:dyDescent="0.25">
      <c r="A123" s="17" t="s">
        <v>13</v>
      </c>
      <c r="B123" s="18" t="s">
        <v>14</v>
      </c>
      <c r="C123" s="12">
        <f>'[1]9.1 ведомства'!G34</f>
        <v>913135.16</v>
      </c>
      <c r="D123" s="12">
        <f>'[1]9.1 ведомства'!H34</f>
        <v>0</v>
      </c>
      <c r="E123" s="12">
        <f>'[1]9.1 ведомства'!I34</f>
        <v>900000</v>
      </c>
      <c r="F123" s="12">
        <f>'[1]9.1 ведомства'!J34</f>
        <v>0</v>
      </c>
    </row>
    <row r="124" spans="1:6" x14ac:dyDescent="0.25">
      <c r="A124" s="17" t="s">
        <v>22</v>
      </c>
      <c r="B124" s="18" t="s">
        <v>23</v>
      </c>
      <c r="C124" s="12">
        <f>'[1]9.1 ведомства'!G326</f>
        <v>550000</v>
      </c>
      <c r="D124" s="12">
        <f>'[1]9.1 ведомства'!H326</f>
        <v>0</v>
      </c>
      <c r="E124" s="12">
        <f>'[1]9.1 ведомства'!I326</f>
        <v>550000</v>
      </c>
      <c r="F124" s="12">
        <f>'[1]9.1 ведомства'!J326</f>
        <v>0</v>
      </c>
    </row>
    <row r="125" spans="1:6" x14ac:dyDescent="0.25">
      <c r="A125" s="17" t="s">
        <v>31</v>
      </c>
      <c r="B125" s="18" t="s">
        <v>32</v>
      </c>
      <c r="C125" s="12">
        <f>'[1]9.1 ведомства'!G393</f>
        <v>100000</v>
      </c>
      <c r="D125" s="12">
        <f>'[1]9.1 ведомства'!H393</f>
        <v>0</v>
      </c>
      <c r="E125" s="12">
        <f>'[1]9.1 ведомства'!I393</f>
        <v>100000</v>
      </c>
      <c r="F125" s="12">
        <f>'[1]9.1 ведомства'!J393</f>
        <v>0</v>
      </c>
    </row>
    <row r="126" spans="1:6" x14ac:dyDescent="0.25">
      <c r="A126" s="17" t="s">
        <v>24</v>
      </c>
      <c r="B126" s="16" t="s">
        <v>25</v>
      </c>
      <c r="C126" s="12">
        <f>'[1]9.1 ведомства'!G639</f>
        <v>70000</v>
      </c>
      <c r="D126" s="12">
        <f>'[1]9.1 ведомства'!H639</f>
        <v>0</v>
      </c>
      <c r="E126" s="12">
        <f>'[1]9.1 ведомства'!I639</f>
        <v>70000</v>
      </c>
      <c r="F126" s="12">
        <f>'[1]9.1 ведомства'!J639</f>
        <v>0</v>
      </c>
    </row>
    <row r="127" spans="1:6" x14ac:dyDescent="0.25">
      <c r="A127" s="17" t="s">
        <v>33</v>
      </c>
      <c r="B127" s="16" t="s">
        <v>34</v>
      </c>
      <c r="C127" s="12">
        <f>'[1]9.1 ведомства'!G821</f>
        <v>250123.55</v>
      </c>
      <c r="D127" s="12">
        <f>'[1]9.1 ведомства'!H821</f>
        <v>0</v>
      </c>
      <c r="E127" s="12">
        <f>'[1]9.1 ведомства'!I821</f>
        <v>250900.32</v>
      </c>
      <c r="F127" s="12">
        <f>'[1]9.1 ведомства'!J821</f>
        <v>0</v>
      </c>
    </row>
    <row r="128" spans="1:6" x14ac:dyDescent="0.25">
      <c r="A128" s="17" t="s">
        <v>85</v>
      </c>
      <c r="B128" s="18" t="s">
        <v>86</v>
      </c>
      <c r="C128" s="12">
        <f>'[1]9.1 ведомства'!G1036</f>
        <v>135000</v>
      </c>
      <c r="D128" s="12">
        <f>'[1]9.1 ведомства'!H1036</f>
        <v>0</v>
      </c>
      <c r="E128" s="12">
        <f>'[1]9.1 ведомства'!I1036</f>
        <v>123150</v>
      </c>
      <c r="F128" s="12">
        <f>'[1]9.1 ведомства'!J1036</f>
        <v>0</v>
      </c>
    </row>
    <row r="129" spans="1:8" x14ac:dyDescent="0.25">
      <c r="A129" s="21" t="s">
        <v>87</v>
      </c>
      <c r="B129" s="24" t="s">
        <v>88</v>
      </c>
      <c r="C129" s="12">
        <f>'[1]9.1 ведомства'!G1094</f>
        <v>50000</v>
      </c>
      <c r="D129" s="12">
        <f>'[1]9.1 ведомства'!H1094</f>
        <v>0</v>
      </c>
      <c r="E129" s="12">
        <f>'[1]9.1 ведомства'!I1094</f>
        <v>50000</v>
      </c>
      <c r="F129" s="12">
        <f>'[1]9.1 ведомства'!J1094</f>
        <v>0</v>
      </c>
    </row>
    <row r="130" spans="1:8" x14ac:dyDescent="0.25">
      <c r="A130" s="17" t="s">
        <v>68</v>
      </c>
      <c r="B130" s="16" t="s">
        <v>69</v>
      </c>
      <c r="C130" s="12">
        <f>'[1]9.1 ведомства'!G1141</f>
        <v>378400</v>
      </c>
      <c r="D130" s="12">
        <f>'[1]9.1 ведомства'!H1141</f>
        <v>0</v>
      </c>
      <c r="E130" s="12">
        <f>'[1]9.1 ведомства'!I1141</f>
        <v>378400</v>
      </c>
      <c r="F130" s="12">
        <f>'[1]9.1 ведомства'!J1141</f>
        <v>0</v>
      </c>
    </row>
    <row r="131" spans="1:8" x14ac:dyDescent="0.25">
      <c r="A131" s="15" t="s">
        <v>104</v>
      </c>
      <c r="B131" s="19" t="s">
        <v>105</v>
      </c>
      <c r="C131" s="12">
        <f>SUM(C132:C139)</f>
        <v>2302183.98</v>
      </c>
      <c r="D131" s="12">
        <f t="shared" ref="D131:F131" si="43">SUM(D132:D139)</f>
        <v>0</v>
      </c>
      <c r="E131" s="12">
        <f t="shared" si="43"/>
        <v>2326033.98</v>
      </c>
      <c r="F131" s="12">
        <f t="shared" si="43"/>
        <v>0</v>
      </c>
    </row>
    <row r="132" spans="1:8" x14ac:dyDescent="0.25">
      <c r="A132" s="17" t="s">
        <v>13</v>
      </c>
      <c r="B132" s="18" t="s">
        <v>14</v>
      </c>
      <c r="C132" s="12">
        <f>'[1]9.1 ведомства'!G69</f>
        <v>1223100</v>
      </c>
      <c r="D132" s="12">
        <f>'[1]9.1 ведомства'!H69</f>
        <v>0</v>
      </c>
      <c r="E132" s="12">
        <f>'[1]9.1 ведомства'!I69</f>
        <v>1303100</v>
      </c>
      <c r="F132" s="12">
        <f>'[1]9.1 ведомства'!J69</f>
        <v>0</v>
      </c>
    </row>
    <row r="133" spans="1:8" x14ac:dyDescent="0.25">
      <c r="A133" s="17" t="s">
        <v>22</v>
      </c>
      <c r="B133" s="18" t="s">
        <v>23</v>
      </c>
      <c r="C133" s="12">
        <f>'[1]9.1 ведомства'!G365</f>
        <v>269200</v>
      </c>
      <c r="D133" s="12">
        <f>'[1]9.1 ведомства'!H365</f>
        <v>0</v>
      </c>
      <c r="E133" s="12">
        <f>'[1]9.1 ведомства'!I365</f>
        <v>269200</v>
      </c>
      <c r="F133" s="12">
        <f>'[1]9.1 ведомства'!J365</f>
        <v>0</v>
      </c>
    </row>
    <row r="134" spans="1:8" x14ac:dyDescent="0.25">
      <c r="A134" s="17" t="s">
        <v>31</v>
      </c>
      <c r="B134" s="18" t="s">
        <v>32</v>
      </c>
      <c r="C134" s="12">
        <f>'[1]9.1 ведомства'!G413</f>
        <v>100000</v>
      </c>
      <c r="D134" s="12">
        <f>'[1]9.1 ведомства'!H413</f>
        <v>0</v>
      </c>
      <c r="E134" s="12">
        <f>'[1]9.1 ведомства'!I413</f>
        <v>100000</v>
      </c>
      <c r="F134" s="12">
        <f>'[1]9.1 ведомства'!J413</f>
        <v>0</v>
      </c>
    </row>
    <row r="135" spans="1:8" x14ac:dyDescent="0.25">
      <c r="A135" s="17" t="s">
        <v>24</v>
      </c>
      <c r="B135" s="16" t="s">
        <v>25</v>
      </c>
      <c r="C135" s="12">
        <f>'[1]9.1 ведомства'!G663</f>
        <v>76832.840000000011</v>
      </c>
      <c r="D135" s="12">
        <f>'[1]9.1 ведомства'!H663</f>
        <v>0</v>
      </c>
      <c r="E135" s="12">
        <f>'[1]9.1 ведомства'!I663</f>
        <v>76832.840000000011</v>
      </c>
      <c r="F135" s="12">
        <f>'[1]9.1 ведомства'!J663</f>
        <v>0</v>
      </c>
    </row>
    <row r="136" spans="1:8" x14ac:dyDescent="0.25">
      <c r="A136" s="17" t="s">
        <v>33</v>
      </c>
      <c r="B136" s="16" t="s">
        <v>34</v>
      </c>
      <c r="C136" s="12">
        <f>'[1]9.1 ведомства'!G843</f>
        <v>217901.14</v>
      </c>
      <c r="D136" s="12">
        <f>'[1]9.1 ведомства'!H843</f>
        <v>0</v>
      </c>
      <c r="E136" s="12">
        <f>'[1]9.1 ведомства'!I843</f>
        <v>217901.14</v>
      </c>
      <c r="F136" s="12">
        <f>'[1]9.1 ведомства'!J843</f>
        <v>0</v>
      </c>
    </row>
    <row r="137" spans="1:8" x14ac:dyDescent="0.25">
      <c r="A137" s="17" t="s">
        <v>95</v>
      </c>
      <c r="B137" s="18" t="s">
        <v>86</v>
      </c>
      <c r="C137" s="12">
        <f>'[1]9.1 ведомства'!G1070</f>
        <v>141150</v>
      </c>
      <c r="D137" s="12">
        <f>'[1]9.1 ведомства'!H1070</f>
        <v>0</v>
      </c>
      <c r="E137" s="12">
        <f>'[1]9.1 ведомства'!I1070</f>
        <v>128000</v>
      </c>
      <c r="F137" s="12">
        <f>'[1]9.1 ведомства'!J1070</f>
        <v>0</v>
      </c>
    </row>
    <row r="138" spans="1:8" x14ac:dyDescent="0.25">
      <c r="A138" s="17" t="s">
        <v>87</v>
      </c>
      <c r="B138" s="18" t="s">
        <v>88</v>
      </c>
      <c r="C138" s="12">
        <f>'[1]9.1 ведомства'!G1119</f>
        <v>72900</v>
      </c>
      <c r="D138" s="12">
        <f>'[1]9.1 ведомства'!H1119</f>
        <v>0</v>
      </c>
      <c r="E138" s="12">
        <f>'[1]9.1 ведомства'!I1119</f>
        <v>29900</v>
      </c>
      <c r="F138" s="12">
        <f>'[1]9.1 ведомства'!J1119</f>
        <v>0</v>
      </c>
    </row>
    <row r="139" spans="1:8" x14ac:dyDescent="0.25">
      <c r="A139" s="17" t="s">
        <v>68</v>
      </c>
      <c r="B139" s="16" t="s">
        <v>69</v>
      </c>
      <c r="C139" s="12">
        <f>'[1]9.1 ведомства'!G1170</f>
        <v>201100</v>
      </c>
      <c r="D139" s="12">
        <f>'[1]9.1 ведомства'!H1170</f>
        <v>0</v>
      </c>
      <c r="E139" s="12">
        <f>'[1]9.1 ведомства'!I1170</f>
        <v>201100</v>
      </c>
      <c r="F139" s="12">
        <f>'[1]9.1 ведомства'!J1170</f>
        <v>0</v>
      </c>
    </row>
    <row r="140" spans="1:8" x14ac:dyDescent="0.25">
      <c r="A140" s="54" t="s">
        <v>106</v>
      </c>
      <c r="B140" s="54"/>
      <c r="C140" s="12">
        <f>+C141</f>
        <v>174000</v>
      </c>
      <c r="D140" s="12">
        <f t="shared" ref="D140:F140" si="44">+D141</f>
        <v>0</v>
      </c>
      <c r="E140" s="12">
        <f t="shared" si="44"/>
        <v>0</v>
      </c>
      <c r="F140" s="12">
        <f t="shared" si="44"/>
        <v>0</v>
      </c>
    </row>
    <row r="141" spans="1:8" ht="25.5" x14ac:dyDescent="0.25">
      <c r="A141" s="15" t="s">
        <v>107</v>
      </c>
      <c r="B141" s="26" t="s">
        <v>108</v>
      </c>
      <c r="C141" s="12">
        <f>C142</f>
        <v>174000</v>
      </c>
      <c r="D141" s="12">
        <f t="shared" ref="D141:F141" si="45">D142</f>
        <v>0</v>
      </c>
      <c r="E141" s="12">
        <f t="shared" si="45"/>
        <v>0</v>
      </c>
      <c r="F141" s="12">
        <f t="shared" si="45"/>
        <v>0</v>
      </c>
    </row>
    <row r="142" spans="1:8" x14ac:dyDescent="0.25">
      <c r="A142" s="17" t="s">
        <v>13</v>
      </c>
      <c r="B142" s="18" t="s">
        <v>14</v>
      </c>
      <c r="C142" s="12">
        <f>'[1]9.1 ведомства'!G76</f>
        <v>174000</v>
      </c>
      <c r="D142" s="12">
        <f>'[1]9.1 ведомства'!H76</f>
        <v>0</v>
      </c>
      <c r="E142" s="12">
        <f>'[1]9.1 ведомства'!I76</f>
        <v>0</v>
      </c>
      <c r="F142" s="12">
        <f>'[1]9.1 ведомства'!J76</f>
        <v>0</v>
      </c>
    </row>
    <row r="143" spans="1:8" x14ac:dyDescent="0.25">
      <c r="A143" s="55" t="s">
        <v>109</v>
      </c>
      <c r="B143" s="56"/>
      <c r="C143" s="12">
        <f>C144+C153+C162+C169+C174+C189+C214</f>
        <v>225813002.31</v>
      </c>
      <c r="D143" s="12">
        <f>D144+D153+D162+D169+D174+D189+D214</f>
        <v>21202658.050000001</v>
      </c>
      <c r="E143" s="12">
        <f>E144+E153+E162+E169+E174+E189+E214</f>
        <v>244892254.44999999</v>
      </c>
      <c r="F143" s="12">
        <f>F144+F153+F162+F169+F174+F189+F214</f>
        <v>21203218.050000001</v>
      </c>
      <c r="H143" s="30"/>
    </row>
    <row r="144" spans="1:8" x14ac:dyDescent="0.25">
      <c r="A144" s="55" t="s">
        <v>110</v>
      </c>
      <c r="B144" s="56"/>
      <c r="C144" s="12">
        <f>+C145+C147+C149+C151</f>
        <v>111154620</v>
      </c>
      <c r="D144" s="12">
        <f t="shared" ref="D144:F144" si="46">+D145+D147+D149+D151</f>
        <v>0</v>
      </c>
      <c r="E144" s="12">
        <f t="shared" si="46"/>
        <v>122310690</v>
      </c>
      <c r="F144" s="12">
        <f t="shared" si="46"/>
        <v>0</v>
      </c>
    </row>
    <row r="145" spans="1:6" x14ac:dyDescent="0.25">
      <c r="A145" s="15" t="s">
        <v>111</v>
      </c>
      <c r="B145" s="26" t="s">
        <v>112</v>
      </c>
      <c r="C145" s="12">
        <f>C146</f>
        <v>0</v>
      </c>
      <c r="D145" s="12">
        <f t="shared" ref="D145:F145" si="47">D146</f>
        <v>0</v>
      </c>
      <c r="E145" s="12">
        <f t="shared" si="47"/>
        <v>1046410</v>
      </c>
      <c r="F145" s="12">
        <f t="shared" si="47"/>
        <v>0</v>
      </c>
    </row>
    <row r="146" spans="1:6" x14ac:dyDescent="0.25">
      <c r="A146" s="31" t="s">
        <v>33</v>
      </c>
      <c r="B146" s="16" t="s">
        <v>34</v>
      </c>
      <c r="C146" s="12">
        <f>'[1]9.1 ведомства'!G875</f>
        <v>0</v>
      </c>
      <c r="D146" s="12">
        <f>'[1]9.1 ведомства'!H875</f>
        <v>0</v>
      </c>
      <c r="E146" s="12">
        <f>'[1]9.1 ведомства'!I875</f>
        <v>1046410</v>
      </c>
      <c r="F146" s="12">
        <f>'[1]9.1 ведомства'!J875</f>
        <v>0</v>
      </c>
    </row>
    <row r="147" spans="1:6" ht="25.5" x14ac:dyDescent="0.25">
      <c r="A147" s="15" t="s">
        <v>113</v>
      </c>
      <c r="B147" s="19" t="s">
        <v>114</v>
      </c>
      <c r="C147" s="12">
        <f>C148</f>
        <v>105075000</v>
      </c>
      <c r="D147" s="12">
        <f t="shared" ref="D147:F147" si="48">D148</f>
        <v>0</v>
      </c>
      <c r="E147" s="12">
        <f t="shared" si="48"/>
        <v>110000000</v>
      </c>
      <c r="F147" s="12">
        <f t="shared" si="48"/>
        <v>0</v>
      </c>
    </row>
    <row r="148" spans="1:6" x14ac:dyDescent="0.25">
      <c r="A148" s="31" t="s">
        <v>33</v>
      </c>
      <c r="B148" s="16" t="s">
        <v>34</v>
      </c>
      <c r="C148" s="12">
        <f>'[1]9.1 ведомства'!G879</f>
        <v>105075000</v>
      </c>
      <c r="D148" s="12">
        <f>'[1]9.1 ведомства'!H879</f>
        <v>0</v>
      </c>
      <c r="E148" s="12">
        <f>'[1]9.1 ведомства'!I879</f>
        <v>110000000</v>
      </c>
      <c r="F148" s="12">
        <f>'[1]9.1 ведомства'!J879</f>
        <v>0</v>
      </c>
    </row>
    <row r="149" spans="1:6" ht="25.5" x14ac:dyDescent="0.25">
      <c r="A149" s="15" t="s">
        <v>115</v>
      </c>
      <c r="B149" s="19" t="s">
        <v>116</v>
      </c>
      <c r="C149" s="12">
        <f>C150</f>
        <v>6079620</v>
      </c>
      <c r="D149" s="12">
        <f t="shared" ref="D149:F149" si="49">D150</f>
        <v>0</v>
      </c>
      <c r="E149" s="12">
        <f t="shared" si="49"/>
        <v>11079620</v>
      </c>
      <c r="F149" s="12">
        <f t="shared" si="49"/>
        <v>0</v>
      </c>
    </row>
    <row r="150" spans="1:6" x14ac:dyDescent="0.25">
      <c r="A150" s="31" t="s">
        <v>33</v>
      </c>
      <c r="B150" s="16" t="s">
        <v>34</v>
      </c>
      <c r="C150" s="12">
        <f>'[1]9.1 ведомства'!G881</f>
        <v>6079620</v>
      </c>
      <c r="D150" s="12">
        <f>'[1]9.1 ведомства'!H881</f>
        <v>0</v>
      </c>
      <c r="E150" s="12">
        <f>'[1]9.1 ведомства'!I881</f>
        <v>11079620</v>
      </c>
      <c r="F150" s="12">
        <f>'[1]9.1 ведомства'!J881</f>
        <v>0</v>
      </c>
    </row>
    <row r="151" spans="1:6" ht="25.5" x14ac:dyDescent="0.25">
      <c r="A151" s="15" t="s">
        <v>117</v>
      </c>
      <c r="B151" s="15" t="s">
        <v>118</v>
      </c>
      <c r="C151" s="12">
        <f>C152</f>
        <v>0</v>
      </c>
      <c r="D151" s="12">
        <f t="shared" ref="D151:F151" si="50">D152</f>
        <v>0</v>
      </c>
      <c r="E151" s="12">
        <f t="shared" si="50"/>
        <v>184660</v>
      </c>
      <c r="F151" s="12">
        <f t="shared" si="50"/>
        <v>0</v>
      </c>
    </row>
    <row r="152" spans="1:6" x14ac:dyDescent="0.25">
      <c r="A152" s="31" t="s">
        <v>33</v>
      </c>
      <c r="B152" s="16" t="s">
        <v>34</v>
      </c>
      <c r="C152" s="12">
        <f>'[1]9.1 ведомства'!G883</f>
        <v>0</v>
      </c>
      <c r="D152" s="12">
        <f>'[1]9.1 ведомства'!H883</f>
        <v>0</v>
      </c>
      <c r="E152" s="12">
        <f>'[1]9.1 ведомства'!I883</f>
        <v>184660</v>
      </c>
      <c r="F152" s="12">
        <f>'[1]9.1 ведомства'!J883</f>
        <v>0</v>
      </c>
    </row>
    <row r="153" spans="1:6" x14ac:dyDescent="0.25">
      <c r="A153" s="55" t="s">
        <v>119</v>
      </c>
      <c r="B153" s="56"/>
      <c r="C153" s="12">
        <f>C154+C156+C158+C160</f>
        <v>12528323.460000001</v>
      </c>
      <c r="D153" s="12">
        <f t="shared" ref="D153:F153" si="51">D154+D156+D158+D160</f>
        <v>0</v>
      </c>
      <c r="E153" s="12">
        <f t="shared" si="51"/>
        <v>15958890</v>
      </c>
      <c r="F153" s="12">
        <f t="shared" si="51"/>
        <v>0</v>
      </c>
    </row>
    <row r="154" spans="1:6" x14ac:dyDescent="0.25">
      <c r="A154" s="15" t="s">
        <v>120</v>
      </c>
      <c r="B154" s="19" t="s">
        <v>121</v>
      </c>
      <c r="C154" s="12">
        <f>C155</f>
        <v>9784812</v>
      </c>
      <c r="D154" s="12">
        <f t="shared" ref="D154:F154" si="52">D155</f>
        <v>0</v>
      </c>
      <c r="E154" s="12">
        <f t="shared" si="52"/>
        <v>10123377</v>
      </c>
      <c r="F154" s="12">
        <f t="shared" si="52"/>
        <v>0</v>
      </c>
    </row>
    <row r="155" spans="1:6" x14ac:dyDescent="0.25">
      <c r="A155" s="17" t="s">
        <v>33</v>
      </c>
      <c r="B155" s="16" t="s">
        <v>34</v>
      </c>
      <c r="C155" s="12">
        <f>'[1]9.1 ведомства'!G939</f>
        <v>9784812</v>
      </c>
      <c r="D155" s="12">
        <f>'[1]9.1 ведомства'!H939</f>
        <v>0</v>
      </c>
      <c r="E155" s="12">
        <f>'[1]9.1 ведомства'!I939</f>
        <v>10123377</v>
      </c>
      <c r="F155" s="12">
        <f>'[1]9.1 ведомства'!J939</f>
        <v>0</v>
      </c>
    </row>
    <row r="156" spans="1:6" x14ac:dyDescent="0.25">
      <c r="A156" s="15" t="s">
        <v>122</v>
      </c>
      <c r="B156" s="19" t="s">
        <v>123</v>
      </c>
      <c r="C156" s="12">
        <f>C157</f>
        <v>2043511.46</v>
      </c>
      <c r="D156" s="12">
        <f t="shared" ref="D156:F156" si="53">D157</f>
        <v>0</v>
      </c>
      <c r="E156" s="12">
        <f t="shared" si="53"/>
        <v>4359913</v>
      </c>
      <c r="F156" s="12">
        <f t="shared" si="53"/>
        <v>0</v>
      </c>
    </row>
    <row r="157" spans="1:6" x14ac:dyDescent="0.25">
      <c r="A157" s="17" t="s">
        <v>33</v>
      </c>
      <c r="B157" s="16" t="s">
        <v>34</v>
      </c>
      <c r="C157" s="12">
        <f>'[1]9.1 ведомства'!G941</f>
        <v>2043511.46</v>
      </c>
      <c r="D157" s="12">
        <f>'[1]9.1 ведомства'!H941</f>
        <v>0</v>
      </c>
      <c r="E157" s="12">
        <f>'[1]9.1 ведомства'!I941</f>
        <v>4359913</v>
      </c>
      <c r="F157" s="12">
        <f>'[1]9.1 ведомства'!J941</f>
        <v>0</v>
      </c>
    </row>
    <row r="158" spans="1:6" s="13" customFormat="1" x14ac:dyDescent="0.25">
      <c r="A158" s="15" t="s">
        <v>124</v>
      </c>
      <c r="B158" s="19" t="s">
        <v>125</v>
      </c>
      <c r="C158" s="12">
        <f>C159</f>
        <v>0</v>
      </c>
      <c r="D158" s="12">
        <f t="shared" ref="D158:F158" si="54">D159</f>
        <v>0</v>
      </c>
      <c r="E158" s="12">
        <f t="shared" si="54"/>
        <v>775600</v>
      </c>
      <c r="F158" s="12">
        <f t="shared" si="54"/>
        <v>0</v>
      </c>
    </row>
    <row r="159" spans="1:6" x14ac:dyDescent="0.25">
      <c r="A159" s="17" t="s">
        <v>33</v>
      </c>
      <c r="B159" s="16" t="s">
        <v>34</v>
      </c>
      <c r="C159" s="12">
        <f>'[1]9.1 ведомства'!G943</f>
        <v>0</v>
      </c>
      <c r="D159" s="12">
        <f>'[1]9.1 ведомства'!H943</f>
        <v>0</v>
      </c>
      <c r="E159" s="12">
        <f>'[1]9.1 ведомства'!I943</f>
        <v>775600</v>
      </c>
      <c r="F159" s="12">
        <f>'[1]9.1 ведомства'!J943</f>
        <v>0</v>
      </c>
    </row>
    <row r="160" spans="1:6" s="13" customFormat="1" x14ac:dyDescent="0.25">
      <c r="A160" s="15" t="s">
        <v>126</v>
      </c>
      <c r="B160" s="20" t="s">
        <v>127</v>
      </c>
      <c r="C160" s="12">
        <f>C161</f>
        <v>700000</v>
      </c>
      <c r="D160" s="12">
        <f t="shared" ref="D160:F160" si="55">D161</f>
        <v>0</v>
      </c>
      <c r="E160" s="12">
        <f t="shared" si="55"/>
        <v>700000</v>
      </c>
      <c r="F160" s="12">
        <f t="shared" si="55"/>
        <v>0</v>
      </c>
    </row>
    <row r="161" spans="1:6" x14ac:dyDescent="0.25">
      <c r="A161" s="17" t="s">
        <v>33</v>
      </c>
      <c r="B161" s="16" t="s">
        <v>34</v>
      </c>
      <c r="C161" s="12">
        <f>'[1]9.1 ведомства'!G946</f>
        <v>700000</v>
      </c>
      <c r="D161" s="12">
        <f>'[1]9.1 ведомства'!H946</f>
        <v>0</v>
      </c>
      <c r="E161" s="12">
        <f>'[1]9.1 ведомства'!I946</f>
        <v>700000</v>
      </c>
      <c r="F161" s="12">
        <f>'[1]9.1 ведомства'!J946</f>
        <v>0</v>
      </c>
    </row>
    <row r="162" spans="1:6" x14ac:dyDescent="0.25">
      <c r="A162" s="55" t="s">
        <v>128</v>
      </c>
      <c r="B162" s="56"/>
      <c r="C162" s="12">
        <f>C163+C165+C167</f>
        <v>5222500</v>
      </c>
      <c r="D162" s="12">
        <f t="shared" ref="D162:F162" si="56">D163+D165+D167</f>
        <v>0</v>
      </c>
      <c r="E162" s="12">
        <f t="shared" si="56"/>
        <v>5222500</v>
      </c>
      <c r="F162" s="12">
        <f t="shared" si="56"/>
        <v>0</v>
      </c>
    </row>
    <row r="163" spans="1:6" ht="25.5" x14ac:dyDescent="0.25">
      <c r="A163" s="15" t="s">
        <v>129</v>
      </c>
      <c r="B163" s="20" t="s">
        <v>130</v>
      </c>
      <c r="C163" s="12">
        <f>C164</f>
        <v>22500</v>
      </c>
      <c r="D163" s="12">
        <f t="shared" ref="D163:F163" si="57">D164</f>
        <v>0</v>
      </c>
      <c r="E163" s="12">
        <f t="shared" si="57"/>
        <v>22500</v>
      </c>
      <c r="F163" s="12">
        <f t="shared" si="57"/>
        <v>0</v>
      </c>
    </row>
    <row r="164" spans="1:6" x14ac:dyDescent="0.25">
      <c r="A164" s="17" t="s">
        <v>33</v>
      </c>
      <c r="B164" s="16" t="s">
        <v>34</v>
      </c>
      <c r="C164" s="12">
        <f>'[1]9.1 ведомства'!G913</f>
        <v>22500</v>
      </c>
      <c r="D164" s="12">
        <f>'[1]9.1 ведомства'!H913</f>
        <v>0</v>
      </c>
      <c r="E164" s="12">
        <f>'[1]9.1 ведомства'!I913</f>
        <v>22500</v>
      </c>
      <c r="F164" s="12">
        <f>'[1]9.1 ведомства'!J913</f>
        <v>0</v>
      </c>
    </row>
    <row r="165" spans="1:6" ht="25.5" x14ac:dyDescent="0.25">
      <c r="A165" s="15" t="s">
        <v>131</v>
      </c>
      <c r="B165" s="16" t="s">
        <v>132</v>
      </c>
      <c r="C165" s="12">
        <f>C166</f>
        <v>200000</v>
      </c>
      <c r="D165" s="12">
        <f t="shared" ref="D165:F165" si="58">D166</f>
        <v>0</v>
      </c>
      <c r="E165" s="12">
        <f t="shared" si="58"/>
        <v>200000</v>
      </c>
      <c r="F165" s="12">
        <f t="shared" si="58"/>
        <v>0</v>
      </c>
    </row>
    <row r="166" spans="1:6" x14ac:dyDescent="0.25">
      <c r="A166" s="17" t="s">
        <v>33</v>
      </c>
      <c r="B166" s="16" t="s">
        <v>34</v>
      </c>
      <c r="C166" s="12">
        <f>'[1]9.1 ведомства'!G915</f>
        <v>200000</v>
      </c>
      <c r="D166" s="12">
        <f>'[1]9.1 ведомства'!H915</f>
        <v>0</v>
      </c>
      <c r="E166" s="12">
        <f>'[1]9.1 ведомства'!I915</f>
        <v>200000</v>
      </c>
      <c r="F166" s="12">
        <f>'[1]9.1 ведомства'!J915</f>
        <v>0</v>
      </c>
    </row>
    <row r="167" spans="1:6" x14ac:dyDescent="0.25">
      <c r="A167" s="15" t="s">
        <v>133</v>
      </c>
      <c r="B167" s="20" t="s">
        <v>134</v>
      </c>
      <c r="C167" s="12">
        <f>C168</f>
        <v>5000000</v>
      </c>
      <c r="D167" s="12">
        <f t="shared" ref="D167:F167" si="59">D168</f>
        <v>0</v>
      </c>
      <c r="E167" s="12">
        <f t="shared" si="59"/>
        <v>5000000</v>
      </c>
      <c r="F167" s="12">
        <f t="shared" si="59"/>
        <v>0</v>
      </c>
    </row>
    <row r="168" spans="1:6" x14ac:dyDescent="0.25">
      <c r="A168" s="17" t="s">
        <v>33</v>
      </c>
      <c r="B168" s="16" t="s">
        <v>34</v>
      </c>
      <c r="C168" s="12">
        <f>'[1]9.1 ведомства'!G920</f>
        <v>5000000</v>
      </c>
      <c r="D168" s="12">
        <f>'[1]9.1 ведомства'!H920</f>
        <v>0</v>
      </c>
      <c r="E168" s="12">
        <f>'[1]9.1 ведомства'!I920</f>
        <v>5000000</v>
      </c>
      <c r="F168" s="12">
        <f>'[1]9.1 ведомства'!J920</f>
        <v>0</v>
      </c>
    </row>
    <row r="169" spans="1:6" ht="21.75" customHeight="1" x14ac:dyDescent="0.25">
      <c r="A169" s="55" t="s">
        <v>135</v>
      </c>
      <c r="B169" s="56"/>
      <c r="C169" s="12">
        <f>C170+C172</f>
        <v>3500000</v>
      </c>
      <c r="D169" s="12">
        <f t="shared" ref="D169:F169" si="60">D170+D172</f>
        <v>0</v>
      </c>
      <c r="E169" s="12">
        <f t="shared" si="60"/>
        <v>4500000</v>
      </c>
      <c r="F169" s="12">
        <f t="shared" si="60"/>
        <v>0</v>
      </c>
    </row>
    <row r="170" spans="1:6" x14ac:dyDescent="0.25">
      <c r="A170" s="15" t="s">
        <v>136</v>
      </c>
      <c r="B170" s="20" t="s">
        <v>137</v>
      </c>
      <c r="C170" s="12">
        <f t="shared" ref="C170:F170" si="61">C171</f>
        <v>3500000</v>
      </c>
      <c r="D170" s="12">
        <f t="shared" si="61"/>
        <v>0</v>
      </c>
      <c r="E170" s="12">
        <f t="shared" si="61"/>
        <v>3500000</v>
      </c>
      <c r="F170" s="12">
        <f t="shared" si="61"/>
        <v>0</v>
      </c>
    </row>
    <row r="171" spans="1:6" x14ac:dyDescent="0.25">
      <c r="A171" s="17" t="s">
        <v>33</v>
      </c>
      <c r="B171" s="16" t="s">
        <v>34</v>
      </c>
      <c r="C171" s="12">
        <f>'[1]9.1 ведомства'!G926</f>
        <v>3500000</v>
      </c>
      <c r="D171" s="12">
        <f>'[1]9.1 ведомства'!H926</f>
        <v>0</v>
      </c>
      <c r="E171" s="12">
        <f>'[1]9.1 ведомства'!I926</f>
        <v>3500000</v>
      </c>
      <c r="F171" s="12">
        <f>'[1]9.1 ведомства'!J926</f>
        <v>0</v>
      </c>
    </row>
    <row r="172" spans="1:6" ht="25.5" x14ac:dyDescent="0.25">
      <c r="A172" s="25" t="s">
        <v>138</v>
      </c>
      <c r="B172" s="20" t="s">
        <v>139</v>
      </c>
      <c r="C172" s="12">
        <f>C173</f>
        <v>0</v>
      </c>
      <c r="D172" s="12">
        <f t="shared" ref="D172:F172" si="62">D173</f>
        <v>0</v>
      </c>
      <c r="E172" s="12">
        <f t="shared" si="62"/>
        <v>1000000</v>
      </c>
      <c r="F172" s="12">
        <f t="shared" si="62"/>
        <v>0</v>
      </c>
    </row>
    <row r="173" spans="1:6" x14ac:dyDescent="0.25">
      <c r="A173" s="21" t="s">
        <v>33</v>
      </c>
      <c r="B173" s="24" t="s">
        <v>34</v>
      </c>
      <c r="C173" s="12">
        <f>'[1]9.1 ведомства'!G929</f>
        <v>0</v>
      </c>
      <c r="D173" s="12">
        <f>'[1]9.1 ведомства'!H929</f>
        <v>0</v>
      </c>
      <c r="E173" s="12">
        <f>'[1]9.1 ведомства'!I929</f>
        <v>1000000</v>
      </c>
      <c r="F173" s="12">
        <f>'[1]9.1 ведомства'!J929</f>
        <v>0</v>
      </c>
    </row>
    <row r="174" spans="1:6" s="32" customFormat="1" x14ac:dyDescent="0.25">
      <c r="A174" s="60" t="s">
        <v>140</v>
      </c>
      <c r="B174" s="60"/>
      <c r="C174" s="12">
        <f>C175+C177+C179+C181+C183+C185+C187</f>
        <v>40041000.710000001</v>
      </c>
      <c r="D174" s="12">
        <f>D175+D177+D179+D181+D183+D185+D187</f>
        <v>11982778.050000001</v>
      </c>
      <c r="E174" s="12">
        <f>E175+E177+E179+E181+E183+E185+E187</f>
        <v>41635000.709999993</v>
      </c>
      <c r="F174" s="12">
        <f>F175+F177+F179+F181+F183+F185+F187</f>
        <v>11982778.050000001</v>
      </c>
    </row>
    <row r="175" spans="1:6" s="32" customFormat="1" ht="25.5" x14ac:dyDescent="0.25">
      <c r="A175" s="15" t="s">
        <v>141</v>
      </c>
      <c r="B175" s="19" t="s">
        <v>142</v>
      </c>
      <c r="C175" s="12">
        <f>C176</f>
        <v>11982778.050000001</v>
      </c>
      <c r="D175" s="12">
        <f t="shared" ref="D175:F175" si="63">D176</f>
        <v>11982778.050000001</v>
      </c>
      <c r="E175" s="12">
        <f t="shared" si="63"/>
        <v>11982778.050000001</v>
      </c>
      <c r="F175" s="12">
        <f t="shared" si="63"/>
        <v>11982778.050000001</v>
      </c>
    </row>
    <row r="176" spans="1:6" s="32" customFormat="1" x14ac:dyDescent="0.25">
      <c r="A176" s="17" t="s">
        <v>68</v>
      </c>
      <c r="B176" s="16" t="s">
        <v>69</v>
      </c>
      <c r="C176" s="12">
        <f>'[1]9.1 ведомства'!G1203</f>
        <v>11982778.050000001</v>
      </c>
      <c r="D176" s="12">
        <f>'[1]9.1 ведомства'!H1203</f>
        <v>11982778.050000001</v>
      </c>
      <c r="E176" s="12">
        <f>'[1]9.1 ведомства'!I1203</f>
        <v>11982778.050000001</v>
      </c>
      <c r="F176" s="12">
        <f>'[1]9.1 ведомства'!J1203</f>
        <v>11982778.050000001</v>
      </c>
    </row>
    <row r="177" spans="1:6" ht="25.5" x14ac:dyDescent="0.25">
      <c r="A177" s="15" t="s">
        <v>143</v>
      </c>
      <c r="B177" s="16" t="s">
        <v>144</v>
      </c>
      <c r="C177" s="12">
        <f>SUM(C178:C178)</f>
        <v>1800000</v>
      </c>
      <c r="D177" s="12">
        <f t="shared" ref="D177:F177" si="64">SUM(D178:D178)</f>
        <v>0</v>
      </c>
      <c r="E177" s="12">
        <f t="shared" si="64"/>
        <v>1800000</v>
      </c>
      <c r="F177" s="12">
        <f t="shared" si="64"/>
        <v>0</v>
      </c>
    </row>
    <row r="178" spans="1:6" x14ac:dyDescent="0.25">
      <c r="A178" s="17" t="s">
        <v>68</v>
      </c>
      <c r="B178" s="16" t="s">
        <v>69</v>
      </c>
      <c r="C178" s="12">
        <f>'[1]9.1 ведомства'!G1204</f>
        <v>1800000</v>
      </c>
      <c r="D178" s="12">
        <f>'[1]9.1 ведомства'!H1204</f>
        <v>0</v>
      </c>
      <c r="E178" s="12">
        <f>'[1]9.1 ведомства'!I1204</f>
        <v>1800000</v>
      </c>
      <c r="F178" s="12">
        <f>'[1]9.1 ведомства'!J1204</f>
        <v>0</v>
      </c>
    </row>
    <row r="179" spans="1:6" x14ac:dyDescent="0.25">
      <c r="A179" s="15" t="s">
        <v>145</v>
      </c>
      <c r="B179" s="16" t="s">
        <v>146</v>
      </c>
      <c r="C179" s="12">
        <f>C180</f>
        <v>500000</v>
      </c>
      <c r="D179" s="12">
        <f t="shared" ref="D179:F179" si="65">D180</f>
        <v>0</v>
      </c>
      <c r="E179" s="12">
        <f t="shared" si="65"/>
        <v>1000000</v>
      </c>
      <c r="F179" s="12">
        <f t="shared" si="65"/>
        <v>0</v>
      </c>
    </row>
    <row r="180" spans="1:6" x14ac:dyDescent="0.25">
      <c r="A180" s="17" t="s">
        <v>33</v>
      </c>
      <c r="B180" s="16" t="s">
        <v>34</v>
      </c>
      <c r="C180" s="12">
        <f>'[1]9.1 ведомства'!G903</f>
        <v>500000</v>
      </c>
      <c r="D180" s="12">
        <f>'[1]9.1 ведомства'!H903</f>
        <v>0</v>
      </c>
      <c r="E180" s="12">
        <f>'[1]9.1 ведомства'!I903</f>
        <v>1000000</v>
      </c>
      <c r="F180" s="12">
        <f>'[1]9.1 ведомства'!J903</f>
        <v>0</v>
      </c>
    </row>
    <row r="181" spans="1:6" ht="25.5" x14ac:dyDescent="0.25">
      <c r="A181" s="15" t="s">
        <v>147</v>
      </c>
      <c r="B181" s="28" t="s">
        <v>148</v>
      </c>
      <c r="C181" s="12">
        <f>C182</f>
        <v>13400000</v>
      </c>
      <c r="D181" s="12">
        <f t="shared" ref="D181:F181" si="66">D182</f>
        <v>0</v>
      </c>
      <c r="E181" s="12">
        <f t="shared" si="66"/>
        <v>13400000</v>
      </c>
      <c r="F181" s="12">
        <f t="shared" si="66"/>
        <v>0</v>
      </c>
    </row>
    <row r="182" spans="1:6" x14ac:dyDescent="0.25">
      <c r="A182" s="17" t="s">
        <v>68</v>
      </c>
      <c r="B182" s="16" t="s">
        <v>69</v>
      </c>
      <c r="C182" s="12">
        <f>'[1]9.1 ведомства'!G1207</f>
        <v>13400000</v>
      </c>
      <c r="D182" s="12">
        <f>'[1]9.1 ведомства'!H1207</f>
        <v>0</v>
      </c>
      <c r="E182" s="12">
        <f>'[1]9.1 ведомства'!I1207</f>
        <v>13400000</v>
      </c>
      <c r="F182" s="12">
        <f>'[1]9.1 ведомства'!J1207</f>
        <v>0</v>
      </c>
    </row>
    <row r="183" spans="1:6" x14ac:dyDescent="0.25">
      <c r="A183" s="15" t="s">
        <v>149</v>
      </c>
      <c r="B183" s="19" t="s">
        <v>150</v>
      </c>
      <c r="C183" s="12">
        <f>SUM(C184:C184)</f>
        <v>3000000</v>
      </c>
      <c r="D183" s="12">
        <f>SUM(D184:D184)</f>
        <v>0</v>
      </c>
      <c r="E183" s="12">
        <f>SUM(E184:E184)</f>
        <v>6524000</v>
      </c>
      <c r="F183" s="12">
        <f>SUM(F184:F184)</f>
        <v>0</v>
      </c>
    </row>
    <row r="184" spans="1:6" x14ac:dyDescent="0.25">
      <c r="A184" s="17" t="s">
        <v>33</v>
      </c>
      <c r="B184" s="16" t="s">
        <v>34</v>
      </c>
      <c r="C184" s="12">
        <f>'[1]9.1 ведомства'!G905</f>
        <v>3000000</v>
      </c>
      <c r="D184" s="12">
        <f>'[1]9.1 ведомства'!H905</f>
        <v>0</v>
      </c>
      <c r="E184" s="12">
        <f>'[1]9.1 ведомства'!I905</f>
        <v>6524000</v>
      </c>
      <c r="F184" s="12">
        <f>'[1]9.1 ведомства'!J905</f>
        <v>0</v>
      </c>
    </row>
    <row r="185" spans="1:6" x14ac:dyDescent="0.25">
      <c r="A185" s="15" t="s">
        <v>151</v>
      </c>
      <c r="B185" s="19" t="s">
        <v>152</v>
      </c>
      <c r="C185" s="12">
        <f>C186</f>
        <v>9258222.6600000001</v>
      </c>
      <c r="D185" s="12">
        <f t="shared" ref="D185:F185" si="67">D186</f>
        <v>0</v>
      </c>
      <c r="E185" s="12">
        <f t="shared" si="67"/>
        <v>6828222.6600000001</v>
      </c>
      <c r="F185" s="12">
        <f t="shared" si="67"/>
        <v>0</v>
      </c>
    </row>
    <row r="186" spans="1:6" x14ac:dyDescent="0.25">
      <c r="A186" s="17" t="s">
        <v>68</v>
      </c>
      <c r="B186" s="16" t="s">
        <v>69</v>
      </c>
      <c r="C186" s="12">
        <f>'[1]9.1 ведомства'!G1215</f>
        <v>9258222.6600000001</v>
      </c>
      <c r="D186" s="12">
        <f>'[1]9.1 ведомства'!H1215</f>
        <v>0</v>
      </c>
      <c r="E186" s="12">
        <f>'[1]9.1 ведомства'!I1215</f>
        <v>6828222.6600000001</v>
      </c>
      <c r="F186" s="12">
        <f>'[1]9.1 ведомства'!J1215</f>
        <v>0</v>
      </c>
    </row>
    <row r="187" spans="1:6" x14ac:dyDescent="0.25">
      <c r="A187" s="15" t="s">
        <v>153</v>
      </c>
      <c r="B187" s="16" t="s">
        <v>154</v>
      </c>
      <c r="C187" s="12">
        <f>C188</f>
        <v>100000</v>
      </c>
      <c r="D187" s="12">
        <f t="shared" ref="D187:F187" si="68">D188</f>
        <v>0</v>
      </c>
      <c r="E187" s="12">
        <f t="shared" si="68"/>
        <v>100000</v>
      </c>
      <c r="F187" s="12">
        <f t="shared" si="68"/>
        <v>0</v>
      </c>
    </row>
    <row r="188" spans="1:6" x14ac:dyDescent="0.25">
      <c r="A188" s="17" t="s">
        <v>33</v>
      </c>
      <c r="B188" s="16" t="s">
        <v>34</v>
      </c>
      <c r="C188" s="12">
        <f>'[1]9.1 ведомства'!G907</f>
        <v>100000</v>
      </c>
      <c r="D188" s="12">
        <f>'[1]9.1 ведомства'!H907</f>
        <v>0</v>
      </c>
      <c r="E188" s="12">
        <f>'[1]9.1 ведомства'!I907</f>
        <v>100000</v>
      </c>
      <c r="F188" s="12">
        <f>'[1]9.1 ведомства'!J907</f>
        <v>0</v>
      </c>
    </row>
    <row r="189" spans="1:6" x14ac:dyDescent="0.25">
      <c r="A189" s="55" t="s">
        <v>155</v>
      </c>
      <c r="B189" s="56"/>
      <c r="C189" s="12">
        <f>C190+C192+C194+C196+C204+C206+C208+C210+C212+C198+C200+C202</f>
        <v>50890658.140000001</v>
      </c>
      <c r="D189" s="12">
        <f t="shared" ref="D189:F189" si="69">D190+D192+D194+D196+D204+D206+D208+D210+D212+D198+D200+D202</f>
        <v>9219880</v>
      </c>
      <c r="E189" s="12">
        <f t="shared" si="69"/>
        <v>51789273.740000002</v>
      </c>
      <c r="F189" s="12">
        <f t="shared" si="69"/>
        <v>9220440</v>
      </c>
    </row>
    <row r="190" spans="1:6" x14ac:dyDescent="0.25">
      <c r="A190" s="15" t="s">
        <v>156</v>
      </c>
      <c r="B190" s="19" t="s">
        <v>157</v>
      </c>
      <c r="C190" s="12">
        <f>C191</f>
        <v>10206500</v>
      </c>
      <c r="D190" s="12">
        <f t="shared" ref="D190:F190" si="70">D191</f>
        <v>0</v>
      </c>
      <c r="E190" s="12">
        <f t="shared" si="70"/>
        <v>10206500</v>
      </c>
      <c r="F190" s="12">
        <f t="shared" si="70"/>
        <v>0</v>
      </c>
    </row>
    <row r="191" spans="1:6" x14ac:dyDescent="0.25">
      <c r="A191" s="17" t="s">
        <v>33</v>
      </c>
      <c r="B191" s="16" t="s">
        <v>34</v>
      </c>
      <c r="C191" s="12">
        <f>'[1]9.1 ведомства'!G950</f>
        <v>10206500</v>
      </c>
      <c r="D191" s="12">
        <f>'[1]9.1 ведомства'!H950</f>
        <v>0</v>
      </c>
      <c r="E191" s="12">
        <f>'[1]9.1 ведомства'!I950</f>
        <v>10206500</v>
      </c>
      <c r="F191" s="12">
        <f>'[1]9.1 ведомства'!J950</f>
        <v>0</v>
      </c>
    </row>
    <row r="192" spans="1:6" s="13" customFormat="1" x14ac:dyDescent="0.25">
      <c r="A192" s="15" t="s">
        <v>158</v>
      </c>
      <c r="B192" s="23" t="s">
        <v>159</v>
      </c>
      <c r="C192" s="12">
        <f>C193</f>
        <v>8794760</v>
      </c>
      <c r="D192" s="12">
        <f t="shared" ref="D192:F192" si="71">D193</f>
        <v>8794760</v>
      </c>
      <c r="E192" s="12">
        <f t="shared" si="71"/>
        <v>8794760</v>
      </c>
      <c r="F192" s="12">
        <f t="shared" si="71"/>
        <v>8794760</v>
      </c>
    </row>
    <row r="193" spans="1:6" x14ac:dyDescent="0.25">
      <c r="A193" s="17" t="s">
        <v>33</v>
      </c>
      <c r="B193" s="16" t="s">
        <v>34</v>
      </c>
      <c r="C193" s="12">
        <f>'[1]9.1 ведомства'!G852</f>
        <v>8794760</v>
      </c>
      <c r="D193" s="12">
        <f>'[1]9.1 ведомства'!H852</f>
        <v>8794760</v>
      </c>
      <c r="E193" s="12">
        <f>'[1]9.1 ведомства'!I852</f>
        <v>8794760</v>
      </c>
      <c r="F193" s="12">
        <f>'[1]9.1 ведомства'!J852</f>
        <v>8794760</v>
      </c>
    </row>
    <row r="194" spans="1:6" s="13" customFormat="1" ht="25.5" x14ac:dyDescent="0.25">
      <c r="A194" s="15" t="s">
        <v>160</v>
      </c>
      <c r="B194" s="23" t="s">
        <v>161</v>
      </c>
      <c r="C194" s="12">
        <f>C195</f>
        <v>18920</v>
      </c>
      <c r="D194" s="12">
        <f t="shared" ref="D194:F194" si="72">D195</f>
        <v>18920</v>
      </c>
      <c r="E194" s="12">
        <f t="shared" si="72"/>
        <v>19480</v>
      </c>
      <c r="F194" s="12">
        <f t="shared" si="72"/>
        <v>19480</v>
      </c>
    </row>
    <row r="195" spans="1:6" x14ac:dyDescent="0.25">
      <c r="A195" s="17" t="s">
        <v>33</v>
      </c>
      <c r="B195" s="16" t="s">
        <v>34</v>
      </c>
      <c r="C195" s="12">
        <f>'[1]9.1 ведомства'!G854</f>
        <v>18920</v>
      </c>
      <c r="D195" s="12">
        <f>'[1]9.1 ведомства'!H854</f>
        <v>18920</v>
      </c>
      <c r="E195" s="12">
        <f>'[1]9.1 ведомства'!I854</f>
        <v>19480</v>
      </c>
      <c r="F195" s="12">
        <f>'[1]9.1 ведомства'!J854</f>
        <v>19480</v>
      </c>
    </row>
    <row r="196" spans="1:6" ht="25.5" x14ac:dyDescent="0.25">
      <c r="A196" s="25" t="s">
        <v>162</v>
      </c>
      <c r="B196" s="33" t="s">
        <v>163</v>
      </c>
      <c r="C196" s="12">
        <f>C197</f>
        <v>3043989</v>
      </c>
      <c r="D196" s="12">
        <f t="shared" ref="D196:F196" si="73">D197</f>
        <v>0</v>
      </c>
      <c r="E196" s="12">
        <f t="shared" si="73"/>
        <v>3043989</v>
      </c>
      <c r="F196" s="12">
        <f t="shared" si="73"/>
        <v>0</v>
      </c>
    </row>
    <row r="197" spans="1:6" x14ac:dyDescent="0.25">
      <c r="A197" s="21" t="s">
        <v>33</v>
      </c>
      <c r="B197" s="24" t="s">
        <v>34</v>
      </c>
      <c r="C197" s="12">
        <f>'[1]9.1 ведомства'!G962</f>
        <v>3043989</v>
      </c>
      <c r="D197" s="12">
        <f>'[1]9.1 ведомства'!H962</f>
        <v>0</v>
      </c>
      <c r="E197" s="12">
        <f>'[1]9.1 ведомства'!I962</f>
        <v>3043989</v>
      </c>
      <c r="F197" s="12">
        <f>'[1]9.1 ведомства'!J962</f>
        <v>0</v>
      </c>
    </row>
    <row r="198" spans="1:6" x14ac:dyDescent="0.25">
      <c r="A198" s="25" t="s">
        <v>164</v>
      </c>
      <c r="B198" s="33" t="s">
        <v>165</v>
      </c>
      <c r="C198" s="12">
        <f>C199</f>
        <v>333801.87</v>
      </c>
      <c r="D198" s="12">
        <f t="shared" ref="D198:F198" si="74">D199</f>
        <v>0</v>
      </c>
      <c r="E198" s="12">
        <f t="shared" si="74"/>
        <v>333801.87</v>
      </c>
      <c r="F198" s="12">
        <f t="shared" si="74"/>
        <v>0</v>
      </c>
    </row>
    <row r="199" spans="1:6" x14ac:dyDescent="0.25">
      <c r="A199" s="21" t="s">
        <v>33</v>
      </c>
      <c r="B199" s="24" t="s">
        <v>34</v>
      </c>
      <c r="C199" s="12">
        <f>'[1]9.1 ведомства'!G964</f>
        <v>333801.87</v>
      </c>
      <c r="D199" s="12">
        <f>'[1]9.1 ведомства'!H964</f>
        <v>0</v>
      </c>
      <c r="E199" s="12">
        <f>'[1]9.1 ведомства'!I964</f>
        <v>333801.87</v>
      </c>
      <c r="F199" s="12">
        <f>'[1]9.1 ведомства'!J964</f>
        <v>0</v>
      </c>
    </row>
    <row r="200" spans="1:6" x14ac:dyDescent="0.25">
      <c r="A200" s="25" t="s">
        <v>166</v>
      </c>
      <c r="B200" s="33" t="s">
        <v>167</v>
      </c>
      <c r="C200" s="12">
        <f>C201</f>
        <v>113103.13</v>
      </c>
      <c r="D200" s="12">
        <f t="shared" ref="D200:F200" si="75">D201</f>
        <v>0</v>
      </c>
      <c r="E200" s="12">
        <f t="shared" si="75"/>
        <v>113103.13</v>
      </c>
      <c r="F200" s="12">
        <f t="shared" si="75"/>
        <v>0</v>
      </c>
    </row>
    <row r="201" spans="1:6" x14ac:dyDescent="0.25">
      <c r="A201" s="21" t="s">
        <v>33</v>
      </c>
      <c r="B201" s="24" t="s">
        <v>34</v>
      </c>
      <c r="C201" s="12">
        <f>'[1]9.1 ведомства'!G966</f>
        <v>113103.13</v>
      </c>
      <c r="D201" s="12">
        <f>'[1]9.1 ведомства'!H966</f>
        <v>0</v>
      </c>
      <c r="E201" s="12">
        <f>'[1]9.1 ведомства'!I966</f>
        <v>113103.13</v>
      </c>
      <c r="F201" s="12">
        <f>'[1]9.1 ведомства'!J966</f>
        <v>0</v>
      </c>
    </row>
    <row r="202" spans="1:6" ht="25.5" x14ac:dyDescent="0.25">
      <c r="A202" s="25" t="s">
        <v>168</v>
      </c>
      <c r="B202" s="33" t="s">
        <v>169</v>
      </c>
      <c r="C202" s="12">
        <f>C203</f>
        <v>574920</v>
      </c>
      <c r="D202" s="12">
        <f t="shared" ref="D202:F202" si="76">D203</f>
        <v>0</v>
      </c>
      <c r="E202" s="12">
        <f t="shared" si="76"/>
        <v>574920</v>
      </c>
      <c r="F202" s="12">
        <f t="shared" si="76"/>
        <v>0</v>
      </c>
    </row>
    <row r="203" spans="1:6" x14ac:dyDescent="0.25">
      <c r="A203" s="21" t="s">
        <v>33</v>
      </c>
      <c r="B203" s="24" t="s">
        <v>34</v>
      </c>
      <c r="C203" s="12">
        <f>'[1]9.1 ведомства'!G968</f>
        <v>574920</v>
      </c>
      <c r="D203" s="12">
        <f>'[1]9.1 ведомства'!H968</f>
        <v>0</v>
      </c>
      <c r="E203" s="12">
        <f>'[1]9.1 ведомства'!I968</f>
        <v>574920</v>
      </c>
      <c r="F203" s="12">
        <f>'[1]9.1 ведомства'!J968</f>
        <v>0</v>
      </c>
    </row>
    <row r="204" spans="1:6" x14ac:dyDescent="0.25">
      <c r="A204" s="21" t="s">
        <v>170</v>
      </c>
      <c r="B204" s="19" t="s">
        <v>171</v>
      </c>
      <c r="C204" s="12">
        <f>C205</f>
        <v>406200</v>
      </c>
      <c r="D204" s="12">
        <f t="shared" ref="D204:F204" si="77">D205</f>
        <v>406200</v>
      </c>
      <c r="E204" s="12">
        <f t="shared" si="77"/>
        <v>406200</v>
      </c>
      <c r="F204" s="12">
        <f t="shared" si="77"/>
        <v>406200</v>
      </c>
    </row>
    <row r="205" spans="1:6" x14ac:dyDescent="0.25">
      <c r="A205" s="21" t="s">
        <v>33</v>
      </c>
      <c r="B205" s="24" t="s">
        <v>34</v>
      </c>
      <c r="C205" s="12">
        <f>'[1]9.1 ведомства'!G1018</f>
        <v>406200</v>
      </c>
      <c r="D205" s="12">
        <f>'[1]9.1 ведомства'!H1018</f>
        <v>406200</v>
      </c>
      <c r="E205" s="12">
        <f>'[1]9.1 ведомства'!I1018</f>
        <v>406200</v>
      </c>
      <c r="F205" s="12">
        <f>'[1]9.1 ведомства'!J1018</f>
        <v>406200</v>
      </c>
    </row>
    <row r="206" spans="1:6" ht="25.5" x14ac:dyDescent="0.25">
      <c r="A206" s="15" t="s">
        <v>172</v>
      </c>
      <c r="B206" s="19" t="s">
        <v>173</v>
      </c>
      <c r="C206" s="12">
        <f>C207</f>
        <v>364000</v>
      </c>
      <c r="D206" s="12">
        <f t="shared" ref="D206:F206" si="78">D207</f>
        <v>0</v>
      </c>
      <c r="E206" s="12">
        <f t="shared" si="78"/>
        <v>364000</v>
      </c>
      <c r="F206" s="12">
        <f t="shared" si="78"/>
        <v>0</v>
      </c>
    </row>
    <row r="207" spans="1:6" x14ac:dyDescent="0.25">
      <c r="A207" s="17" t="s">
        <v>33</v>
      </c>
      <c r="B207" s="16" t="s">
        <v>34</v>
      </c>
      <c r="C207" s="12">
        <f>'[1]9.1 ведомства'!G973</f>
        <v>364000</v>
      </c>
      <c r="D207" s="12">
        <f>'[1]9.1 ведомства'!H973</f>
        <v>0</v>
      </c>
      <c r="E207" s="12">
        <f>'[1]9.1 ведомства'!I973</f>
        <v>364000</v>
      </c>
      <c r="F207" s="12">
        <f>'[1]9.1 ведомства'!J973</f>
        <v>0</v>
      </c>
    </row>
    <row r="208" spans="1:6" ht="25.5" x14ac:dyDescent="0.25">
      <c r="A208" s="15" t="s">
        <v>174</v>
      </c>
      <c r="B208" s="19" t="s">
        <v>175</v>
      </c>
      <c r="C208" s="12">
        <f>C209</f>
        <v>100000</v>
      </c>
      <c r="D208" s="12">
        <f t="shared" ref="D208:F208" si="79">D209</f>
        <v>0</v>
      </c>
      <c r="E208" s="12">
        <f t="shared" si="79"/>
        <v>100000</v>
      </c>
      <c r="F208" s="12">
        <f t="shared" si="79"/>
        <v>0</v>
      </c>
    </row>
    <row r="209" spans="1:6" x14ac:dyDescent="0.25">
      <c r="A209" s="17" t="s">
        <v>33</v>
      </c>
      <c r="B209" s="16" t="s">
        <v>34</v>
      </c>
      <c r="C209" s="12">
        <f>'[1]9.1 ведомства'!G976</f>
        <v>100000</v>
      </c>
      <c r="D209" s="12">
        <f>'[1]9.1 ведомства'!H976</f>
        <v>0</v>
      </c>
      <c r="E209" s="12">
        <f>'[1]9.1 ведомства'!I976</f>
        <v>100000</v>
      </c>
      <c r="F209" s="12">
        <f>'[1]9.1 ведомства'!J976</f>
        <v>0</v>
      </c>
    </row>
    <row r="210" spans="1:6" ht="25.5" x14ac:dyDescent="0.25">
      <c r="A210" s="21" t="s">
        <v>176</v>
      </c>
      <c r="B210" s="20" t="s">
        <v>70</v>
      </c>
      <c r="C210" s="12">
        <f>C211</f>
        <v>400000</v>
      </c>
      <c r="D210" s="12">
        <f t="shared" ref="D210:F210" si="80">D211</f>
        <v>0</v>
      </c>
      <c r="E210" s="12">
        <f t="shared" si="80"/>
        <v>400000</v>
      </c>
      <c r="F210" s="12">
        <f t="shared" si="80"/>
        <v>0</v>
      </c>
    </row>
    <row r="211" spans="1:6" x14ac:dyDescent="0.25">
      <c r="A211" s="21" t="s">
        <v>33</v>
      </c>
      <c r="B211" s="34" t="s">
        <v>34</v>
      </c>
      <c r="C211" s="12">
        <f>'[1]9.1 ведомства'!G1000</f>
        <v>400000</v>
      </c>
      <c r="D211" s="12">
        <f>'[1]9.1 ведомства'!H1000</f>
        <v>0</v>
      </c>
      <c r="E211" s="12">
        <f>'[1]9.1 ведомства'!I1000</f>
        <v>400000</v>
      </c>
      <c r="F211" s="12">
        <f>'[1]9.1 ведомства'!J1000</f>
        <v>0</v>
      </c>
    </row>
    <row r="212" spans="1:6" ht="25.5" x14ac:dyDescent="0.25">
      <c r="A212" s="21" t="s">
        <v>177</v>
      </c>
      <c r="B212" s="28" t="s">
        <v>81</v>
      </c>
      <c r="C212" s="12">
        <f>C213</f>
        <v>26534464.140000001</v>
      </c>
      <c r="D212" s="12">
        <f t="shared" ref="D212:F212" si="81">D213</f>
        <v>0</v>
      </c>
      <c r="E212" s="12">
        <f t="shared" si="81"/>
        <v>27432519.740000002</v>
      </c>
      <c r="F212" s="12">
        <f t="shared" si="81"/>
        <v>0</v>
      </c>
    </row>
    <row r="213" spans="1:6" x14ac:dyDescent="0.25">
      <c r="A213" s="21" t="s">
        <v>33</v>
      </c>
      <c r="B213" s="34" t="s">
        <v>34</v>
      </c>
      <c r="C213" s="12">
        <f>'[1]9.1 ведомства'!G1002</f>
        <v>26534464.140000001</v>
      </c>
      <c r="D213" s="12">
        <f>'[1]9.1 ведомства'!H1002</f>
        <v>0</v>
      </c>
      <c r="E213" s="12">
        <f>'[1]9.1 ведомства'!I1002</f>
        <v>27432519.740000002</v>
      </c>
      <c r="F213" s="12">
        <f>'[1]9.1 ведомства'!J1002</f>
        <v>0</v>
      </c>
    </row>
    <row r="214" spans="1:6" x14ac:dyDescent="0.25">
      <c r="A214" s="55" t="s">
        <v>178</v>
      </c>
      <c r="B214" s="56"/>
      <c r="C214" s="12">
        <f>C215</f>
        <v>2475900</v>
      </c>
      <c r="D214" s="12">
        <f t="shared" ref="D214:F214" si="82">D215</f>
        <v>0</v>
      </c>
      <c r="E214" s="12">
        <f t="shared" si="82"/>
        <v>3475900</v>
      </c>
      <c r="F214" s="12">
        <f t="shared" si="82"/>
        <v>0</v>
      </c>
    </row>
    <row r="215" spans="1:6" x14ac:dyDescent="0.25">
      <c r="A215" s="15" t="s">
        <v>179</v>
      </c>
      <c r="B215" s="19" t="s">
        <v>180</v>
      </c>
      <c r="C215" s="12">
        <f>C216</f>
        <v>2475900</v>
      </c>
      <c r="D215" s="12">
        <f t="shared" ref="D215:F215" si="83">D216</f>
        <v>0</v>
      </c>
      <c r="E215" s="12">
        <f t="shared" si="83"/>
        <v>3475900</v>
      </c>
      <c r="F215" s="12">
        <f t="shared" si="83"/>
        <v>0</v>
      </c>
    </row>
    <row r="216" spans="1:6" x14ac:dyDescent="0.25">
      <c r="A216" s="17" t="s">
        <v>33</v>
      </c>
      <c r="B216" s="16" t="s">
        <v>34</v>
      </c>
      <c r="C216" s="12">
        <f>'[1]9.1 ведомства'!G980</f>
        <v>2475900</v>
      </c>
      <c r="D216" s="12">
        <f>'[1]9.1 ведомства'!H980</f>
        <v>0</v>
      </c>
      <c r="E216" s="12">
        <f>'[1]9.1 ведомства'!I980</f>
        <v>3475900</v>
      </c>
      <c r="F216" s="12">
        <f>'[1]9.1 ведомства'!J980</f>
        <v>0</v>
      </c>
    </row>
    <row r="217" spans="1:6" x14ac:dyDescent="0.25">
      <c r="A217" s="54" t="s">
        <v>181</v>
      </c>
      <c r="B217" s="54"/>
      <c r="C217" s="12">
        <f>C218+C287+C304+C317</f>
        <v>2414582663.5900006</v>
      </c>
      <c r="D217" s="12">
        <f>D218+D287+D304+D317</f>
        <v>1648938953.8400002</v>
      </c>
      <c r="E217" s="12">
        <f>E218+E287+E304+E317</f>
        <v>1740585752.9499998</v>
      </c>
      <c r="F217" s="12">
        <f>F218+F287+F304+F317</f>
        <v>1062828753.84</v>
      </c>
    </row>
    <row r="218" spans="1:6" x14ac:dyDescent="0.25">
      <c r="A218" s="54" t="s">
        <v>182</v>
      </c>
      <c r="B218" s="54"/>
      <c r="C218" s="12">
        <f>C219+C221+C223+C225+C227+C229+C231+C233+C235+C237+C239+C241+C243+C245++C247+C249+C251+C253+C285+C255+C257+C259+C261+C263+C265+C267+C269+C271+C273+C275+C277+C279+C281+C283</f>
        <v>2321628107.1600008</v>
      </c>
      <c r="D218" s="12">
        <f t="shared" ref="D218:F218" si="84">D219+D221+D223+D225+D227+D229+D231+D233+D235+D237+D239+D241+D243+D245++D247+D249+D251+D253+D285+D255+D257+D259+D261+D263+D265+D267+D269+D271+D273+D275+D277+D279+D281+D283</f>
        <v>1575713836.8400002</v>
      </c>
      <c r="E218" s="12">
        <f t="shared" si="84"/>
        <v>1648514596.5199997</v>
      </c>
      <c r="F218" s="12">
        <f t="shared" si="84"/>
        <v>990487036.84000003</v>
      </c>
    </row>
    <row r="219" spans="1:6" s="13" customFormat="1" ht="25.5" x14ac:dyDescent="0.25">
      <c r="A219" s="15" t="s">
        <v>183</v>
      </c>
      <c r="B219" s="19" t="s">
        <v>70</v>
      </c>
      <c r="C219" s="12">
        <f>C220</f>
        <v>14800000</v>
      </c>
      <c r="D219" s="12">
        <f t="shared" ref="D219:F219" si="85">D220</f>
        <v>0</v>
      </c>
      <c r="E219" s="12">
        <f t="shared" si="85"/>
        <v>16400000</v>
      </c>
      <c r="F219" s="12">
        <f t="shared" si="85"/>
        <v>0</v>
      </c>
    </row>
    <row r="220" spans="1:6" x14ac:dyDescent="0.25">
      <c r="A220" s="17" t="s">
        <v>31</v>
      </c>
      <c r="B220" s="18" t="s">
        <v>32</v>
      </c>
      <c r="C220" s="12">
        <f>'[1]9.1 ведомства'!G428+'[1]9.1 ведомства'!G458+'[1]9.1 ведомства'!G492</f>
        <v>14800000</v>
      </c>
      <c r="D220" s="12">
        <f>'[1]9.1 ведомства'!H428+'[1]9.1 ведомства'!H458+'[1]9.1 ведомства'!H492</f>
        <v>0</v>
      </c>
      <c r="E220" s="12">
        <f>'[1]9.1 ведомства'!I428+'[1]9.1 ведомства'!I458+'[1]9.1 ведомства'!I492</f>
        <v>16400000</v>
      </c>
      <c r="F220" s="12">
        <f>'[1]9.1 ведомства'!J428+'[1]9.1 ведомства'!J458+'[1]9.1 ведомства'!J492</f>
        <v>0</v>
      </c>
    </row>
    <row r="221" spans="1:6" s="13" customFormat="1" ht="25.5" x14ac:dyDescent="0.25">
      <c r="A221" s="15" t="s">
        <v>184</v>
      </c>
      <c r="B221" s="19" t="s">
        <v>185</v>
      </c>
      <c r="C221" s="12">
        <f>C222</f>
        <v>20415736.84</v>
      </c>
      <c r="D221" s="12">
        <f t="shared" ref="D221:F221" si="86">D222</f>
        <v>20415736.84</v>
      </c>
      <c r="E221" s="12">
        <f t="shared" si="86"/>
        <v>20415736.84</v>
      </c>
      <c r="F221" s="12">
        <f t="shared" si="86"/>
        <v>20415736.84</v>
      </c>
    </row>
    <row r="222" spans="1:6" x14ac:dyDescent="0.25">
      <c r="A222" s="17" t="s">
        <v>31</v>
      </c>
      <c r="B222" s="18" t="s">
        <v>32</v>
      </c>
      <c r="C222" s="12">
        <f>'[1]9.1 ведомства'!G430+'[1]9.1 ведомства'!G494</f>
        <v>20415736.84</v>
      </c>
      <c r="D222" s="12">
        <f>'[1]9.1 ведомства'!H430+'[1]9.1 ведомства'!H494</f>
        <v>20415736.84</v>
      </c>
      <c r="E222" s="12">
        <f>'[1]9.1 ведомства'!I430+'[1]9.1 ведомства'!I494</f>
        <v>20415736.84</v>
      </c>
      <c r="F222" s="12">
        <f>'[1]9.1 ведомства'!J430+'[1]9.1 ведомства'!J494</f>
        <v>20415736.84</v>
      </c>
    </row>
    <row r="223" spans="1:6" s="13" customFormat="1" ht="25.5" x14ac:dyDescent="0.25">
      <c r="A223" s="15" t="s">
        <v>186</v>
      </c>
      <c r="B223" s="28" t="s">
        <v>187</v>
      </c>
      <c r="C223" s="12">
        <f>C224</f>
        <v>940028100</v>
      </c>
      <c r="D223" s="12">
        <f t="shared" ref="D223:F223" si="87">D224</f>
        <v>940028100</v>
      </c>
      <c r="E223" s="12">
        <f t="shared" si="87"/>
        <v>946067100</v>
      </c>
      <c r="F223" s="12">
        <f t="shared" si="87"/>
        <v>946067100</v>
      </c>
    </row>
    <row r="224" spans="1:6" x14ac:dyDescent="0.25">
      <c r="A224" s="17" t="s">
        <v>31</v>
      </c>
      <c r="B224" s="18" t="s">
        <v>32</v>
      </c>
      <c r="C224" s="12">
        <f>'[1]9.1 ведомства'!G462+'[1]9.1 ведомства'!G433</f>
        <v>940028100</v>
      </c>
      <c r="D224" s="12">
        <f>'[1]9.1 ведомства'!H462+'[1]9.1 ведомства'!H433</f>
        <v>940028100</v>
      </c>
      <c r="E224" s="12">
        <f>'[1]9.1 ведомства'!I462+'[1]9.1 ведомства'!I433</f>
        <v>946067100</v>
      </c>
      <c r="F224" s="12">
        <f>'[1]9.1 ведомства'!J462+'[1]9.1 ведомства'!J433</f>
        <v>946067100</v>
      </c>
    </row>
    <row r="225" spans="1:6" s="13" customFormat="1" ht="51" x14ac:dyDescent="0.25">
      <c r="A225" s="15" t="s">
        <v>188</v>
      </c>
      <c r="B225" s="19" t="s">
        <v>189</v>
      </c>
      <c r="C225" s="12">
        <f>C226</f>
        <v>585500</v>
      </c>
      <c r="D225" s="12">
        <f t="shared" ref="D225:F225" si="88">D226</f>
        <v>585500</v>
      </c>
      <c r="E225" s="12">
        <f t="shared" si="88"/>
        <v>585500</v>
      </c>
      <c r="F225" s="12">
        <f t="shared" si="88"/>
        <v>585500</v>
      </c>
    </row>
    <row r="226" spans="1:6" x14ac:dyDescent="0.25">
      <c r="A226" s="17" t="s">
        <v>31</v>
      </c>
      <c r="B226" s="19" t="s">
        <v>190</v>
      </c>
      <c r="C226" s="12">
        <f>'[1]9.1 ведомства'!G605</f>
        <v>585500</v>
      </c>
      <c r="D226" s="12">
        <f>'[1]9.1 ведомства'!H605</f>
        <v>585500</v>
      </c>
      <c r="E226" s="12">
        <f>'[1]9.1 ведомства'!I605</f>
        <v>585500</v>
      </c>
      <c r="F226" s="12">
        <f>'[1]9.1 ведомства'!J605</f>
        <v>585500</v>
      </c>
    </row>
    <row r="227" spans="1:6" s="13" customFormat="1" ht="38.25" x14ac:dyDescent="0.25">
      <c r="A227" s="15" t="s">
        <v>191</v>
      </c>
      <c r="B227" s="19" t="s">
        <v>192</v>
      </c>
      <c r="C227" s="12">
        <f>C228</f>
        <v>23418700</v>
      </c>
      <c r="D227" s="12">
        <f t="shared" ref="D227:F227" si="89">D228</f>
        <v>23418700</v>
      </c>
      <c r="E227" s="12">
        <f t="shared" si="89"/>
        <v>23418700</v>
      </c>
      <c r="F227" s="12">
        <f t="shared" si="89"/>
        <v>23418700</v>
      </c>
    </row>
    <row r="228" spans="1:6" x14ac:dyDescent="0.25">
      <c r="A228" s="17" t="s">
        <v>31</v>
      </c>
      <c r="B228" s="19" t="s">
        <v>193</v>
      </c>
      <c r="C228" s="12">
        <f>'[1]9.1 ведомства'!G608</f>
        <v>23418700</v>
      </c>
      <c r="D228" s="12">
        <f>'[1]9.1 ведомства'!H608</f>
        <v>23418700</v>
      </c>
      <c r="E228" s="12">
        <f>'[1]9.1 ведомства'!I608</f>
        <v>23418700</v>
      </c>
      <c r="F228" s="12">
        <f>'[1]9.1 ведомства'!J608</f>
        <v>23418700</v>
      </c>
    </row>
    <row r="229" spans="1:6" s="13" customFormat="1" ht="25.5" x14ac:dyDescent="0.25">
      <c r="A229" s="25" t="s">
        <v>194</v>
      </c>
      <c r="B229" s="33" t="s">
        <v>163</v>
      </c>
      <c r="C229" s="12">
        <f>C230</f>
        <v>214574282.59999999</v>
      </c>
      <c r="D229" s="12">
        <f t="shared" ref="D229:F229" si="90">D230</f>
        <v>0</v>
      </c>
      <c r="E229" s="12">
        <f t="shared" si="90"/>
        <v>311447558.23000002</v>
      </c>
      <c r="F229" s="12">
        <f t="shared" si="90"/>
        <v>0</v>
      </c>
    </row>
    <row r="230" spans="1:6" x14ac:dyDescent="0.25">
      <c r="A230" s="21" t="s">
        <v>31</v>
      </c>
      <c r="B230" s="22" t="s">
        <v>32</v>
      </c>
      <c r="C230" s="12">
        <f>'[1]9.1 ведомства'!G434+'[1]9.1 ведомства'!G464+'[1]9.1 ведомства'!G495</f>
        <v>214574282.59999999</v>
      </c>
      <c r="D230" s="12">
        <f>'[1]9.1 ведомства'!H434+'[1]9.1 ведомства'!H464+'[1]9.1 ведомства'!H495</f>
        <v>0</v>
      </c>
      <c r="E230" s="12">
        <f>'[1]9.1 ведомства'!I434+'[1]9.1 ведомства'!I464+'[1]9.1 ведомства'!I495</f>
        <v>311447558.23000002</v>
      </c>
      <c r="F230" s="12">
        <f>'[1]9.1 ведомства'!J434+'[1]9.1 ведомства'!J464+'[1]9.1 ведомства'!J495</f>
        <v>0</v>
      </c>
    </row>
    <row r="231" spans="1:6" s="13" customFormat="1" x14ac:dyDescent="0.25">
      <c r="A231" s="25" t="s">
        <v>195</v>
      </c>
      <c r="B231" s="33" t="s">
        <v>165</v>
      </c>
      <c r="C231" s="12">
        <f>C232</f>
        <v>23982822.550000001</v>
      </c>
      <c r="D231" s="12">
        <f t="shared" ref="D231:F231" si="91">D232</f>
        <v>0</v>
      </c>
      <c r="E231" s="12">
        <f t="shared" si="91"/>
        <v>23982822.550000001</v>
      </c>
      <c r="F231" s="12">
        <f t="shared" si="91"/>
        <v>0</v>
      </c>
    </row>
    <row r="232" spans="1:6" x14ac:dyDescent="0.25">
      <c r="A232" s="21" t="s">
        <v>31</v>
      </c>
      <c r="B232" s="22" t="s">
        <v>32</v>
      </c>
      <c r="C232" s="12">
        <f>'[1]9.1 ведомства'!G497+'[1]9.1 ведомства'!G466+'[1]9.1 ведомства'!G436</f>
        <v>23982822.550000001</v>
      </c>
      <c r="D232" s="12">
        <f>'[1]9.1 ведомства'!H497+'[1]9.1 ведомства'!H466+'[1]9.1 ведомства'!H436</f>
        <v>0</v>
      </c>
      <c r="E232" s="12">
        <f>'[1]9.1 ведомства'!I497+'[1]9.1 ведомства'!I466+'[1]9.1 ведомства'!I436</f>
        <v>23982822.550000001</v>
      </c>
      <c r="F232" s="12">
        <f>'[1]9.1 ведомства'!J497+'[1]9.1 ведомства'!J466+'[1]9.1 ведомства'!J436</f>
        <v>0</v>
      </c>
    </row>
    <row r="233" spans="1:6" x14ac:dyDescent="0.25">
      <c r="A233" s="25" t="s">
        <v>196</v>
      </c>
      <c r="B233" s="33" t="s">
        <v>167</v>
      </c>
      <c r="C233" s="12">
        <f>C234</f>
        <v>123396035.13</v>
      </c>
      <c r="D233" s="12">
        <f t="shared" ref="D233:F233" si="92">D234</f>
        <v>0</v>
      </c>
      <c r="E233" s="12">
        <f t="shared" si="92"/>
        <v>123396035.13</v>
      </c>
      <c r="F233" s="12">
        <f t="shared" si="92"/>
        <v>0</v>
      </c>
    </row>
    <row r="234" spans="1:6" x14ac:dyDescent="0.25">
      <c r="A234" s="21" t="s">
        <v>31</v>
      </c>
      <c r="B234" s="22" t="s">
        <v>32</v>
      </c>
      <c r="C234" s="12">
        <f>'[1]9.1 ведомства'!G438+'[1]9.1 ведомства'!G468+'[1]9.1 ведомства'!G499</f>
        <v>123396035.13</v>
      </c>
      <c r="D234" s="12">
        <f>'[1]9.1 ведомства'!H438+'[1]9.1 ведомства'!H468+'[1]9.1 ведомства'!H499</f>
        <v>0</v>
      </c>
      <c r="E234" s="12">
        <f>'[1]9.1 ведомства'!I438+'[1]9.1 ведомства'!I468+'[1]9.1 ведомства'!I499</f>
        <v>123396035.13</v>
      </c>
      <c r="F234" s="12">
        <f>'[1]9.1 ведомства'!J438+'[1]9.1 ведомства'!J468+'[1]9.1 ведомства'!J499</f>
        <v>0</v>
      </c>
    </row>
    <row r="235" spans="1:6" s="13" customFormat="1" ht="25.5" x14ac:dyDescent="0.25">
      <c r="A235" s="25" t="s">
        <v>197</v>
      </c>
      <c r="B235" s="33" t="s">
        <v>169</v>
      </c>
      <c r="C235" s="12">
        <f>C236</f>
        <v>89281615.480000004</v>
      </c>
      <c r="D235" s="12">
        <f t="shared" ref="D235:F235" si="93">D236</f>
        <v>0</v>
      </c>
      <c r="E235" s="12">
        <f t="shared" si="93"/>
        <v>89281615.480000004</v>
      </c>
      <c r="F235" s="12">
        <f t="shared" si="93"/>
        <v>0</v>
      </c>
    </row>
    <row r="236" spans="1:6" x14ac:dyDescent="0.25">
      <c r="A236" s="21" t="s">
        <v>31</v>
      </c>
      <c r="B236" s="22" t="s">
        <v>32</v>
      </c>
      <c r="C236" s="12">
        <f>'[1]9.1 ведомства'!G501+'[1]9.1 ведомства'!G470+'[1]9.1 ведомства'!G440</f>
        <v>89281615.480000004</v>
      </c>
      <c r="D236" s="12">
        <f>'[1]9.1 ведомства'!H501+'[1]9.1 ведомства'!H470+'[1]9.1 ведомства'!H440</f>
        <v>0</v>
      </c>
      <c r="E236" s="12">
        <f>'[1]9.1 ведомства'!I501+'[1]9.1 ведомства'!I470+'[1]9.1 ведомства'!I440</f>
        <v>89281615.480000004</v>
      </c>
      <c r="F236" s="12">
        <f>'[1]9.1 ведомства'!J501+'[1]9.1 ведомства'!J470+'[1]9.1 ведомства'!J440</f>
        <v>0</v>
      </c>
    </row>
    <row r="237" spans="1:6" s="13" customFormat="1" x14ac:dyDescent="0.25">
      <c r="A237" s="15" t="s">
        <v>198</v>
      </c>
      <c r="B237" s="19" t="s">
        <v>199</v>
      </c>
      <c r="C237" s="12">
        <f>C238</f>
        <v>850000</v>
      </c>
      <c r="D237" s="12">
        <f t="shared" ref="D237:F237" si="94">D238</f>
        <v>0</v>
      </c>
      <c r="E237" s="12">
        <f t="shared" si="94"/>
        <v>850000</v>
      </c>
      <c r="F237" s="12">
        <f t="shared" si="94"/>
        <v>0</v>
      </c>
    </row>
    <row r="238" spans="1:6" x14ac:dyDescent="0.25">
      <c r="A238" s="17" t="s">
        <v>31</v>
      </c>
      <c r="B238" s="18" t="s">
        <v>32</v>
      </c>
      <c r="C238" s="12">
        <f>'[1]9.1 ведомства'!G472</f>
        <v>850000</v>
      </c>
      <c r="D238" s="12">
        <f>'[1]9.1 ведомства'!H472</f>
        <v>0</v>
      </c>
      <c r="E238" s="12">
        <f>'[1]9.1 ведомства'!I472</f>
        <v>850000</v>
      </c>
      <c r="F238" s="12">
        <f>'[1]9.1 ведомства'!J472</f>
        <v>0</v>
      </c>
    </row>
    <row r="239" spans="1:6" s="13" customFormat="1" ht="25.5" x14ac:dyDescent="0.25">
      <c r="A239" s="15" t="s">
        <v>200</v>
      </c>
      <c r="B239" s="28" t="s">
        <v>201</v>
      </c>
      <c r="C239" s="12">
        <f>C240</f>
        <v>11634085.51</v>
      </c>
      <c r="D239" s="12">
        <f t="shared" ref="D239:F239" si="95">D240</f>
        <v>0</v>
      </c>
      <c r="E239" s="12">
        <f t="shared" si="95"/>
        <v>11634085.51</v>
      </c>
      <c r="F239" s="12">
        <f t="shared" si="95"/>
        <v>0</v>
      </c>
    </row>
    <row r="240" spans="1:6" x14ac:dyDescent="0.25">
      <c r="A240" s="17" t="s">
        <v>31</v>
      </c>
      <c r="B240" s="18" t="s">
        <v>32</v>
      </c>
      <c r="C240" s="12">
        <f>'[1]9.1 ведомства'!G442+'[1]9.1 ведомства'!G504</f>
        <v>11634085.51</v>
      </c>
      <c r="D240" s="12">
        <f>'[1]9.1 ведомства'!H442+'[1]9.1 ведомства'!H504</f>
        <v>0</v>
      </c>
      <c r="E240" s="12">
        <f>'[1]9.1 ведомства'!I442+'[1]9.1 ведомства'!I504</f>
        <v>11634085.51</v>
      </c>
      <c r="F240" s="12">
        <f>'[1]9.1 ведомства'!J442+'[1]9.1 ведомства'!J504</f>
        <v>0</v>
      </c>
    </row>
    <row r="241" spans="1:6" s="13" customFormat="1" ht="25.5" x14ac:dyDescent="0.25">
      <c r="A241" s="15" t="s">
        <v>202</v>
      </c>
      <c r="B241" s="19" t="s">
        <v>203</v>
      </c>
      <c r="C241" s="12">
        <f>C242</f>
        <v>290000</v>
      </c>
      <c r="D241" s="12">
        <f t="shared" ref="D241:F241" si="96">D242</f>
        <v>0</v>
      </c>
      <c r="E241" s="12">
        <f t="shared" si="96"/>
        <v>290000</v>
      </c>
      <c r="F241" s="12">
        <f t="shared" si="96"/>
        <v>0</v>
      </c>
    </row>
    <row r="242" spans="1:6" x14ac:dyDescent="0.25">
      <c r="A242" s="17" t="s">
        <v>31</v>
      </c>
      <c r="B242" s="18" t="s">
        <v>32</v>
      </c>
      <c r="C242" s="12">
        <f>'[1]9.1 ведомства'!G531</f>
        <v>290000</v>
      </c>
      <c r="D242" s="12">
        <f>'[1]9.1 ведомства'!H531</f>
        <v>0</v>
      </c>
      <c r="E242" s="12">
        <f>'[1]9.1 ведомства'!I531</f>
        <v>290000</v>
      </c>
      <c r="F242" s="12">
        <f>'[1]9.1 ведомства'!J531</f>
        <v>0</v>
      </c>
    </row>
    <row r="243" spans="1:6" ht="25.5" x14ac:dyDescent="0.25">
      <c r="A243" s="25" t="s">
        <v>204</v>
      </c>
      <c r="B243" s="19" t="s">
        <v>205</v>
      </c>
      <c r="C243" s="12">
        <f>C244</f>
        <v>24300</v>
      </c>
      <c r="D243" s="12">
        <f t="shared" ref="D243:F243" si="97">D244</f>
        <v>0</v>
      </c>
      <c r="E243" s="12">
        <f t="shared" si="97"/>
        <v>24300</v>
      </c>
      <c r="F243" s="12">
        <f t="shared" si="97"/>
        <v>0</v>
      </c>
    </row>
    <row r="244" spans="1:6" x14ac:dyDescent="0.25">
      <c r="A244" s="21" t="s">
        <v>31</v>
      </c>
      <c r="B244" s="22" t="s">
        <v>32</v>
      </c>
      <c r="C244" s="12">
        <f>'[1]9.1 ведомства'!G533</f>
        <v>24300</v>
      </c>
      <c r="D244" s="12">
        <f>'[1]9.1 ведомства'!H533</f>
        <v>0</v>
      </c>
      <c r="E244" s="12">
        <f>'[1]9.1 ведомства'!I533</f>
        <v>24300</v>
      </c>
      <c r="F244" s="12">
        <f>'[1]9.1 ведомства'!J533</f>
        <v>0</v>
      </c>
    </row>
    <row r="245" spans="1:6" s="13" customFormat="1" x14ac:dyDescent="0.25">
      <c r="A245" s="15" t="s">
        <v>206</v>
      </c>
      <c r="B245" s="19" t="s">
        <v>207</v>
      </c>
      <c r="C245" s="12">
        <f>C246</f>
        <v>2400000</v>
      </c>
      <c r="D245" s="12">
        <f t="shared" ref="D245:F245" si="98">D246</f>
        <v>0</v>
      </c>
      <c r="E245" s="12">
        <f t="shared" si="98"/>
        <v>2400000</v>
      </c>
      <c r="F245" s="12">
        <f t="shared" si="98"/>
        <v>0</v>
      </c>
    </row>
    <row r="246" spans="1:6" x14ac:dyDescent="0.25">
      <c r="A246" s="17" t="s">
        <v>31</v>
      </c>
      <c r="B246" s="18" t="s">
        <v>32</v>
      </c>
      <c r="C246" s="12">
        <f>'[1]9.1 ведомства'!G535</f>
        <v>2400000</v>
      </c>
      <c r="D246" s="12">
        <f>'[1]9.1 ведомства'!H535</f>
        <v>0</v>
      </c>
      <c r="E246" s="12">
        <f>'[1]9.1 ведомства'!I535</f>
        <v>2400000</v>
      </c>
      <c r="F246" s="12">
        <f>'[1]9.1 ведомства'!J535</f>
        <v>0</v>
      </c>
    </row>
    <row r="247" spans="1:6" s="13" customFormat="1" ht="25.5" x14ac:dyDescent="0.25">
      <c r="A247" s="15" t="s">
        <v>208</v>
      </c>
      <c r="B247" s="19" t="s">
        <v>209</v>
      </c>
      <c r="C247" s="12">
        <f>C248</f>
        <v>1000000</v>
      </c>
      <c r="D247" s="12">
        <f t="shared" ref="D247:F247" si="99">D248</f>
        <v>0</v>
      </c>
      <c r="E247" s="12">
        <f t="shared" si="99"/>
        <v>1000000</v>
      </c>
      <c r="F247" s="12">
        <f t="shared" si="99"/>
        <v>0</v>
      </c>
    </row>
    <row r="248" spans="1:6" x14ac:dyDescent="0.25">
      <c r="A248" s="17" t="s">
        <v>31</v>
      </c>
      <c r="B248" s="18" t="s">
        <v>32</v>
      </c>
      <c r="C248" s="12">
        <f>'[1]9.1 ведомства'!G537</f>
        <v>1000000</v>
      </c>
      <c r="D248" s="12">
        <f>'[1]9.1 ведомства'!H537</f>
        <v>0</v>
      </c>
      <c r="E248" s="12">
        <f>'[1]9.1 ведомства'!I537</f>
        <v>1000000</v>
      </c>
      <c r="F248" s="12">
        <f>'[1]9.1 ведомства'!J537</f>
        <v>0</v>
      </c>
    </row>
    <row r="249" spans="1:6" s="13" customFormat="1" x14ac:dyDescent="0.25">
      <c r="A249" s="15" t="s">
        <v>210</v>
      </c>
      <c r="B249" s="19" t="s">
        <v>211</v>
      </c>
      <c r="C249" s="12">
        <f>C250</f>
        <v>500000</v>
      </c>
      <c r="D249" s="12">
        <f t="shared" ref="D249:F249" si="100">D250</f>
        <v>0</v>
      </c>
      <c r="E249" s="12">
        <f t="shared" si="100"/>
        <v>500000</v>
      </c>
      <c r="F249" s="12">
        <f t="shared" si="100"/>
        <v>0</v>
      </c>
    </row>
    <row r="250" spans="1:6" x14ac:dyDescent="0.25">
      <c r="A250" s="17" t="s">
        <v>31</v>
      </c>
      <c r="B250" s="18" t="s">
        <v>32</v>
      </c>
      <c r="C250" s="12">
        <f>'[1]9.1 ведомства'!G477+'[1]9.1 ведомства'!G507+'[1]9.1 ведомства'!G446</f>
        <v>500000</v>
      </c>
      <c r="D250" s="12">
        <f>'[1]9.1 ведомства'!H477+'[1]9.1 ведомства'!H507+'[1]9.1 ведомства'!H446</f>
        <v>0</v>
      </c>
      <c r="E250" s="12">
        <f>'[1]9.1 ведомства'!I477+'[1]9.1 ведомства'!I507+'[1]9.1 ведомства'!I446</f>
        <v>500000</v>
      </c>
      <c r="F250" s="12">
        <f>'[1]9.1 ведомства'!J477+'[1]9.1 ведомства'!J507+'[1]9.1 ведомства'!J446</f>
        <v>0</v>
      </c>
    </row>
    <row r="251" spans="1:6" s="13" customFormat="1" ht="25.5" x14ac:dyDescent="0.25">
      <c r="A251" s="15" t="s">
        <v>212</v>
      </c>
      <c r="B251" s="19" t="s">
        <v>213</v>
      </c>
      <c r="C251" s="12">
        <f>C252</f>
        <v>75700</v>
      </c>
      <c r="D251" s="12">
        <f t="shared" ref="D251:F251" si="101">D252</f>
        <v>0</v>
      </c>
      <c r="E251" s="12">
        <f t="shared" si="101"/>
        <v>75700</v>
      </c>
      <c r="F251" s="12">
        <f t="shared" si="101"/>
        <v>0</v>
      </c>
    </row>
    <row r="252" spans="1:6" x14ac:dyDescent="0.25">
      <c r="A252" s="17" t="s">
        <v>31</v>
      </c>
      <c r="B252" s="18" t="s">
        <v>32</v>
      </c>
      <c r="C252" s="12">
        <f>'[1]9.1 ведомства'!G539</f>
        <v>75700</v>
      </c>
      <c r="D252" s="12">
        <f>'[1]9.1 ведомства'!H539</f>
        <v>0</v>
      </c>
      <c r="E252" s="12">
        <f>'[1]9.1 ведомства'!I539</f>
        <v>75700</v>
      </c>
      <c r="F252" s="12">
        <f>'[1]9.1 ведомства'!J539</f>
        <v>0</v>
      </c>
    </row>
    <row r="253" spans="1:6" s="13" customFormat="1" x14ac:dyDescent="0.25">
      <c r="A253" s="15" t="s">
        <v>214</v>
      </c>
      <c r="B253" s="19" t="s">
        <v>215</v>
      </c>
      <c r="C253" s="12">
        <f>C254</f>
        <v>21817900</v>
      </c>
      <c r="D253" s="12">
        <f t="shared" ref="D253:F253" si="102">D254</f>
        <v>21817900</v>
      </c>
      <c r="E253" s="12">
        <f t="shared" si="102"/>
        <v>0</v>
      </c>
      <c r="F253" s="12">
        <f t="shared" si="102"/>
        <v>0</v>
      </c>
    </row>
    <row r="254" spans="1:6" s="13" customFormat="1" x14ac:dyDescent="0.25">
      <c r="A254" s="15" t="s">
        <v>13</v>
      </c>
      <c r="B254" s="16" t="s">
        <v>14</v>
      </c>
      <c r="C254" s="12">
        <f>'[1]9.1 ведомства'!G215+'[1]9.1 ведомства'!G205</f>
        <v>21817900</v>
      </c>
      <c r="D254" s="12">
        <f>'[1]9.1 ведомства'!H215+'[1]9.1 ведомства'!H205</f>
        <v>21817900</v>
      </c>
      <c r="E254" s="12">
        <f>'[1]9.1 ведомства'!I215+'[1]9.1 ведомства'!I205</f>
        <v>0</v>
      </c>
      <c r="F254" s="12">
        <f>'[1]9.1 ведомства'!J215+'[1]9.1 ведомства'!J205</f>
        <v>0</v>
      </c>
    </row>
    <row r="255" spans="1:6" s="13" customFormat="1" ht="25.5" x14ac:dyDescent="0.25">
      <c r="A255" s="15" t="s">
        <v>216</v>
      </c>
      <c r="B255" s="16" t="s">
        <v>217</v>
      </c>
      <c r="C255" s="12">
        <f>SUM(C256:C256)</f>
        <v>110763886.27</v>
      </c>
      <c r="D255" s="12">
        <f>SUM(D256:D256)</f>
        <v>0</v>
      </c>
      <c r="E255" s="12">
        <f>SUM(E256:E256)</f>
        <v>0</v>
      </c>
      <c r="F255" s="12">
        <f>SUM(F256:F256)</f>
        <v>0</v>
      </c>
    </row>
    <row r="256" spans="1:6" s="13" customFormat="1" x14ac:dyDescent="0.25">
      <c r="A256" s="17" t="s">
        <v>31</v>
      </c>
      <c r="B256" s="18" t="s">
        <v>32</v>
      </c>
      <c r="C256" s="12">
        <f>'[1]9.1 ведомства'!G449+'[1]9.1 ведомства'!G221</f>
        <v>110763886.27</v>
      </c>
      <c r="D256" s="12">
        <f>'[1]9.1 ведомства'!H449+'[1]9.1 ведомства'!H221</f>
        <v>0</v>
      </c>
      <c r="E256" s="12">
        <f>'[1]9.1 ведомства'!I449+'[1]9.1 ведомства'!I221</f>
        <v>0</v>
      </c>
      <c r="F256" s="12">
        <f>'[1]9.1 ведомства'!J449+'[1]9.1 ведомства'!J221</f>
        <v>0</v>
      </c>
    </row>
    <row r="257" spans="1:6" s="13" customFormat="1" ht="24" x14ac:dyDescent="0.25">
      <c r="A257" s="25" t="s">
        <v>218</v>
      </c>
      <c r="B257" s="29" t="s">
        <v>70</v>
      </c>
      <c r="C257" s="35">
        <f>C258</f>
        <v>717000</v>
      </c>
      <c r="D257" s="35">
        <f t="shared" ref="D257:F257" si="103">D258</f>
        <v>0</v>
      </c>
      <c r="E257" s="35">
        <f t="shared" si="103"/>
        <v>717000</v>
      </c>
      <c r="F257" s="35">
        <f t="shared" si="103"/>
        <v>0</v>
      </c>
    </row>
    <row r="258" spans="1:6" s="13" customFormat="1" x14ac:dyDescent="0.25">
      <c r="A258" s="21" t="s">
        <v>31</v>
      </c>
      <c r="B258" s="22" t="s">
        <v>32</v>
      </c>
      <c r="C258" s="35">
        <f>'[1]9.1 ведомства'!G544</f>
        <v>717000</v>
      </c>
      <c r="D258" s="35">
        <f>'[1]9.1 ведомства'!H544</f>
        <v>0</v>
      </c>
      <c r="E258" s="35">
        <f>'[1]9.1 ведомства'!I544</f>
        <v>717000</v>
      </c>
      <c r="F258" s="35">
        <f>'[1]9.1 ведомства'!J544</f>
        <v>0</v>
      </c>
    </row>
    <row r="259" spans="1:6" s="13" customFormat="1" ht="25.5" x14ac:dyDescent="0.25">
      <c r="A259" s="25" t="s">
        <v>219</v>
      </c>
      <c r="B259" s="33" t="s">
        <v>163</v>
      </c>
      <c r="C259" s="35">
        <f>C260</f>
        <v>37805844.439999998</v>
      </c>
      <c r="D259" s="35">
        <f t="shared" ref="D259:F259" si="104">D260</f>
        <v>0</v>
      </c>
      <c r="E259" s="35">
        <f t="shared" si="104"/>
        <v>37805844.439999998</v>
      </c>
      <c r="F259" s="35">
        <f t="shared" si="104"/>
        <v>0</v>
      </c>
    </row>
    <row r="260" spans="1:6" s="13" customFormat="1" x14ac:dyDescent="0.25">
      <c r="A260" s="21" t="s">
        <v>31</v>
      </c>
      <c r="B260" s="22" t="s">
        <v>32</v>
      </c>
      <c r="C260" s="35">
        <f>'[1]9.1 ведомства'!G546</f>
        <v>37805844.439999998</v>
      </c>
      <c r="D260" s="35">
        <f>'[1]9.1 ведомства'!H546</f>
        <v>0</v>
      </c>
      <c r="E260" s="35">
        <f>'[1]9.1 ведомства'!I546</f>
        <v>37805844.439999998</v>
      </c>
      <c r="F260" s="35">
        <f>'[1]9.1 ведомства'!J546</f>
        <v>0</v>
      </c>
    </row>
    <row r="261" spans="1:6" s="13" customFormat="1" x14ac:dyDescent="0.25">
      <c r="A261" s="25" t="s">
        <v>220</v>
      </c>
      <c r="B261" s="33" t="s">
        <v>165</v>
      </c>
      <c r="C261" s="35">
        <f>C262</f>
        <v>435000</v>
      </c>
      <c r="D261" s="35">
        <f t="shared" ref="D261:F261" si="105">D262</f>
        <v>0</v>
      </c>
      <c r="E261" s="35">
        <f t="shared" si="105"/>
        <v>435000</v>
      </c>
      <c r="F261" s="35">
        <f t="shared" si="105"/>
        <v>0</v>
      </c>
    </row>
    <row r="262" spans="1:6" s="13" customFormat="1" x14ac:dyDescent="0.25">
      <c r="A262" s="21" t="s">
        <v>31</v>
      </c>
      <c r="B262" s="22" t="s">
        <v>32</v>
      </c>
      <c r="C262" s="35">
        <f>'[1]9.1 ведомства'!G548</f>
        <v>435000</v>
      </c>
      <c r="D262" s="35">
        <f>'[1]9.1 ведомства'!H548</f>
        <v>0</v>
      </c>
      <c r="E262" s="35">
        <f>'[1]9.1 ведомства'!I548</f>
        <v>435000</v>
      </c>
      <c r="F262" s="35">
        <f>'[1]9.1 ведомства'!J548</f>
        <v>0</v>
      </c>
    </row>
    <row r="263" spans="1:6" s="13" customFormat="1" x14ac:dyDescent="0.25">
      <c r="A263" s="25" t="s">
        <v>221</v>
      </c>
      <c r="B263" s="33" t="s">
        <v>167</v>
      </c>
      <c r="C263" s="35">
        <f>C264</f>
        <v>342903.05</v>
      </c>
      <c r="D263" s="35">
        <f t="shared" ref="D263:F263" si="106">D264</f>
        <v>0</v>
      </c>
      <c r="E263" s="35">
        <f t="shared" si="106"/>
        <v>342903.05</v>
      </c>
      <c r="F263" s="35">
        <f t="shared" si="106"/>
        <v>0</v>
      </c>
    </row>
    <row r="264" spans="1:6" s="13" customFormat="1" x14ac:dyDescent="0.25">
      <c r="A264" s="21" t="s">
        <v>31</v>
      </c>
      <c r="B264" s="22" t="s">
        <v>32</v>
      </c>
      <c r="C264" s="35">
        <f>'[1]9.1 ведомства'!G550</f>
        <v>342903.05</v>
      </c>
      <c r="D264" s="35">
        <f>'[1]9.1 ведомства'!H550</f>
        <v>0</v>
      </c>
      <c r="E264" s="35">
        <f>'[1]9.1 ведомства'!I550</f>
        <v>342903.05</v>
      </c>
      <c r="F264" s="35">
        <f>'[1]9.1 ведомства'!J550</f>
        <v>0</v>
      </c>
    </row>
    <row r="265" spans="1:6" s="13" customFormat="1" ht="25.5" x14ac:dyDescent="0.25">
      <c r="A265" s="25" t="s">
        <v>222</v>
      </c>
      <c r="B265" s="33" t="s">
        <v>169</v>
      </c>
      <c r="C265" s="35">
        <f>C266</f>
        <v>1423940.11</v>
      </c>
      <c r="D265" s="35">
        <f t="shared" ref="D265:F265" si="107">D266</f>
        <v>0</v>
      </c>
      <c r="E265" s="35">
        <f t="shared" si="107"/>
        <v>1423940.11</v>
      </c>
      <c r="F265" s="35">
        <f t="shared" si="107"/>
        <v>0</v>
      </c>
    </row>
    <row r="266" spans="1:6" s="13" customFormat="1" x14ac:dyDescent="0.25">
      <c r="A266" s="21" t="s">
        <v>31</v>
      </c>
      <c r="B266" s="22" t="s">
        <v>32</v>
      </c>
      <c r="C266" s="35">
        <f>'[1]9.1 ведомства'!G552</f>
        <v>1423940.11</v>
      </c>
      <c r="D266" s="35">
        <f>'[1]9.1 ведомства'!H552</f>
        <v>0</v>
      </c>
      <c r="E266" s="35">
        <f>'[1]9.1 ведомства'!I552</f>
        <v>1423940.11</v>
      </c>
      <c r="F266" s="35">
        <f>'[1]9.1 ведомства'!J552</f>
        <v>0</v>
      </c>
    </row>
    <row r="267" spans="1:6" s="13" customFormat="1" ht="24" x14ac:dyDescent="0.25">
      <c r="A267" s="25" t="s">
        <v>224</v>
      </c>
      <c r="B267" s="29" t="s">
        <v>70</v>
      </c>
      <c r="C267" s="35">
        <f>C268</f>
        <v>261000</v>
      </c>
      <c r="D267" s="35">
        <f t="shared" ref="D267:F267" si="108">D268</f>
        <v>0</v>
      </c>
      <c r="E267" s="35">
        <f t="shared" si="108"/>
        <v>261000</v>
      </c>
      <c r="F267" s="35">
        <f t="shared" si="108"/>
        <v>0</v>
      </c>
    </row>
    <row r="268" spans="1:6" s="13" customFormat="1" x14ac:dyDescent="0.25">
      <c r="A268" s="21" t="s">
        <v>31</v>
      </c>
      <c r="B268" s="22" t="s">
        <v>32</v>
      </c>
      <c r="C268" s="35">
        <f>'[1]9.1 ведомства'!G557</f>
        <v>261000</v>
      </c>
      <c r="D268" s="35">
        <f>'[1]9.1 ведомства'!H557</f>
        <v>0</v>
      </c>
      <c r="E268" s="35">
        <f>'[1]9.1 ведомства'!I557</f>
        <v>261000</v>
      </c>
      <c r="F268" s="35">
        <f>'[1]9.1 ведомства'!J557</f>
        <v>0</v>
      </c>
    </row>
    <row r="269" spans="1:6" s="13" customFormat="1" ht="25.5" x14ac:dyDescent="0.25">
      <c r="A269" s="25" t="s">
        <v>225</v>
      </c>
      <c r="B269" s="33" t="s">
        <v>163</v>
      </c>
      <c r="C269" s="35">
        <f>C270</f>
        <v>16065856.800000001</v>
      </c>
      <c r="D269" s="35">
        <f t="shared" ref="D269:F269" si="109">D270</f>
        <v>0</v>
      </c>
      <c r="E269" s="35">
        <f t="shared" si="109"/>
        <v>16065856.800000001</v>
      </c>
      <c r="F269" s="35">
        <f t="shared" si="109"/>
        <v>0</v>
      </c>
    </row>
    <row r="270" spans="1:6" s="13" customFormat="1" x14ac:dyDescent="0.25">
      <c r="A270" s="21" t="s">
        <v>31</v>
      </c>
      <c r="B270" s="22" t="s">
        <v>32</v>
      </c>
      <c r="C270" s="35">
        <f>'[1]9.1 ведомства'!G559</f>
        <v>16065856.800000001</v>
      </c>
      <c r="D270" s="35">
        <f>'[1]9.1 ведомства'!H559</f>
        <v>0</v>
      </c>
      <c r="E270" s="35">
        <f>'[1]9.1 ведомства'!I559</f>
        <v>16065856.800000001</v>
      </c>
      <c r="F270" s="35">
        <f>'[1]9.1 ведомства'!J559</f>
        <v>0</v>
      </c>
    </row>
    <row r="271" spans="1:6" s="13" customFormat="1" x14ac:dyDescent="0.25">
      <c r="A271" s="25" t="s">
        <v>226</v>
      </c>
      <c r="B271" s="33" t="s">
        <v>165</v>
      </c>
      <c r="C271" s="35">
        <f>C272</f>
        <v>255800</v>
      </c>
      <c r="D271" s="35">
        <f t="shared" ref="D271:F271" si="110">D272</f>
        <v>0</v>
      </c>
      <c r="E271" s="35">
        <f t="shared" si="110"/>
        <v>255800</v>
      </c>
      <c r="F271" s="35">
        <f t="shared" si="110"/>
        <v>0</v>
      </c>
    </row>
    <row r="272" spans="1:6" s="13" customFormat="1" x14ac:dyDescent="0.25">
      <c r="A272" s="21" t="s">
        <v>31</v>
      </c>
      <c r="B272" s="22" t="s">
        <v>32</v>
      </c>
      <c r="C272" s="35">
        <f>'[1]9.1 ведомства'!G561</f>
        <v>255800</v>
      </c>
      <c r="D272" s="35">
        <f>'[1]9.1 ведомства'!H561</f>
        <v>0</v>
      </c>
      <c r="E272" s="35">
        <f>'[1]9.1 ведомства'!I561</f>
        <v>255800</v>
      </c>
      <c r="F272" s="35">
        <f>'[1]9.1 ведомства'!J561</f>
        <v>0</v>
      </c>
    </row>
    <row r="273" spans="1:6" s="13" customFormat="1" x14ac:dyDescent="0.25">
      <c r="A273" s="25" t="s">
        <v>227</v>
      </c>
      <c r="B273" s="33" t="s">
        <v>167</v>
      </c>
      <c r="C273" s="35">
        <f>C274</f>
        <v>431761.82</v>
      </c>
      <c r="D273" s="35">
        <f t="shared" ref="D273:F273" si="111">D274</f>
        <v>0</v>
      </c>
      <c r="E273" s="35">
        <f t="shared" si="111"/>
        <v>431761.82</v>
      </c>
      <c r="F273" s="35">
        <f t="shared" si="111"/>
        <v>0</v>
      </c>
    </row>
    <row r="274" spans="1:6" s="13" customFormat="1" x14ac:dyDescent="0.25">
      <c r="A274" s="21" t="s">
        <v>31</v>
      </c>
      <c r="B274" s="22" t="s">
        <v>32</v>
      </c>
      <c r="C274" s="35">
        <f>'[1]9.1 ведомства'!G563</f>
        <v>431761.82</v>
      </c>
      <c r="D274" s="35">
        <f>'[1]9.1 ведомства'!H563</f>
        <v>0</v>
      </c>
      <c r="E274" s="35">
        <f>'[1]9.1 ведомства'!I563</f>
        <v>431761.82</v>
      </c>
      <c r="F274" s="35">
        <f>'[1]9.1 ведомства'!J563</f>
        <v>0</v>
      </c>
    </row>
    <row r="275" spans="1:6" s="13" customFormat="1" ht="25.5" x14ac:dyDescent="0.25">
      <c r="A275" s="25" t="s">
        <v>228</v>
      </c>
      <c r="B275" s="33" t="s">
        <v>169</v>
      </c>
      <c r="C275" s="35">
        <f>C276</f>
        <v>2334185.38</v>
      </c>
      <c r="D275" s="35">
        <f t="shared" ref="D275:F275" si="112">D276</f>
        <v>0</v>
      </c>
      <c r="E275" s="35">
        <f t="shared" si="112"/>
        <v>2334185.38</v>
      </c>
      <c r="F275" s="35">
        <f t="shared" si="112"/>
        <v>0</v>
      </c>
    </row>
    <row r="276" spans="1:6" s="13" customFormat="1" x14ac:dyDescent="0.25">
      <c r="A276" s="21" t="s">
        <v>31</v>
      </c>
      <c r="B276" s="22" t="s">
        <v>32</v>
      </c>
      <c r="C276" s="35">
        <f>'[1]9.1 ведомства'!G565</f>
        <v>2334185.38</v>
      </c>
      <c r="D276" s="35">
        <f>'[1]9.1 ведомства'!H565</f>
        <v>0</v>
      </c>
      <c r="E276" s="35">
        <f>'[1]9.1 ведомства'!I565</f>
        <v>2334185.38</v>
      </c>
      <c r="F276" s="35">
        <f>'[1]9.1 ведомства'!J565</f>
        <v>0</v>
      </c>
    </row>
    <row r="277" spans="1:6" s="13" customFormat="1" ht="24" x14ac:dyDescent="0.25">
      <c r="A277" s="25" t="s">
        <v>229</v>
      </c>
      <c r="B277" s="29" t="s">
        <v>70</v>
      </c>
      <c r="C277" s="35">
        <f>C278</f>
        <v>122000</v>
      </c>
      <c r="D277" s="35">
        <f t="shared" ref="D277:F277" si="113">D278</f>
        <v>0</v>
      </c>
      <c r="E277" s="35">
        <f t="shared" si="113"/>
        <v>122000</v>
      </c>
      <c r="F277" s="35">
        <f t="shared" si="113"/>
        <v>0</v>
      </c>
    </row>
    <row r="278" spans="1:6" s="13" customFormat="1" x14ac:dyDescent="0.25">
      <c r="A278" s="21" t="s">
        <v>31</v>
      </c>
      <c r="B278" s="22" t="s">
        <v>32</v>
      </c>
      <c r="C278" s="35">
        <f>'[1]9.1 ведомства'!G568</f>
        <v>122000</v>
      </c>
      <c r="D278" s="35">
        <f>'[1]9.1 ведомства'!H568</f>
        <v>0</v>
      </c>
      <c r="E278" s="35">
        <f>'[1]9.1 ведомства'!I568</f>
        <v>122000</v>
      </c>
      <c r="F278" s="35">
        <f>'[1]9.1 ведомства'!J568</f>
        <v>0</v>
      </c>
    </row>
    <row r="279" spans="1:6" s="13" customFormat="1" ht="25.5" x14ac:dyDescent="0.25">
      <c r="A279" s="25" t="s">
        <v>230</v>
      </c>
      <c r="B279" s="33" t="s">
        <v>163</v>
      </c>
      <c r="C279" s="35">
        <f>C280</f>
        <v>13357139</v>
      </c>
      <c r="D279" s="35">
        <f t="shared" ref="D279:F279" si="114">D280</f>
        <v>0</v>
      </c>
      <c r="E279" s="35">
        <f t="shared" si="114"/>
        <v>13357139</v>
      </c>
      <c r="F279" s="35">
        <f t="shared" si="114"/>
        <v>0</v>
      </c>
    </row>
    <row r="280" spans="1:6" s="13" customFormat="1" x14ac:dyDescent="0.25">
      <c r="A280" s="21" t="s">
        <v>31</v>
      </c>
      <c r="B280" s="22" t="s">
        <v>32</v>
      </c>
      <c r="C280" s="35">
        <f>'[1]9.1 ведомства'!G570</f>
        <v>13357139</v>
      </c>
      <c r="D280" s="35">
        <f>'[1]9.1 ведомства'!H570</f>
        <v>0</v>
      </c>
      <c r="E280" s="35">
        <f>'[1]9.1 ведомства'!I570</f>
        <v>13357139</v>
      </c>
      <c r="F280" s="35">
        <f>'[1]9.1 ведомства'!J570</f>
        <v>0</v>
      </c>
    </row>
    <row r="281" spans="1:6" s="13" customFormat="1" x14ac:dyDescent="0.25">
      <c r="A281" s="25" t="s">
        <v>231</v>
      </c>
      <c r="B281" s="33" t="s">
        <v>167</v>
      </c>
      <c r="C281" s="35">
        <f>C282</f>
        <v>1570125.33</v>
      </c>
      <c r="D281" s="35">
        <f t="shared" ref="D281:F281" si="115">D282</f>
        <v>0</v>
      </c>
      <c r="E281" s="35">
        <f t="shared" si="115"/>
        <v>1570125.33</v>
      </c>
      <c r="F281" s="35">
        <f t="shared" si="115"/>
        <v>0</v>
      </c>
    </row>
    <row r="282" spans="1:6" s="13" customFormat="1" x14ac:dyDescent="0.25">
      <c r="A282" s="21" t="s">
        <v>31</v>
      </c>
      <c r="B282" s="22" t="s">
        <v>32</v>
      </c>
      <c r="C282" s="35">
        <f>'[1]9.1 ведомства'!G574</f>
        <v>1570125.33</v>
      </c>
      <c r="D282" s="35">
        <f>'[1]9.1 ведомства'!H574</f>
        <v>0</v>
      </c>
      <c r="E282" s="35">
        <f>'[1]9.1 ведомства'!I574</f>
        <v>1570125.33</v>
      </c>
      <c r="F282" s="35">
        <f>'[1]9.1 ведомства'!J574</f>
        <v>0</v>
      </c>
    </row>
    <row r="283" spans="1:6" s="13" customFormat="1" ht="25.5" x14ac:dyDescent="0.25">
      <c r="A283" s="25" t="s">
        <v>232</v>
      </c>
      <c r="B283" s="33" t="s">
        <v>169</v>
      </c>
      <c r="C283" s="35">
        <f>C284</f>
        <v>1622886.85</v>
      </c>
      <c r="D283" s="35">
        <f t="shared" ref="D283:F283" si="116">D284</f>
        <v>0</v>
      </c>
      <c r="E283" s="35">
        <f t="shared" si="116"/>
        <v>1622886.85</v>
      </c>
      <c r="F283" s="35">
        <f t="shared" si="116"/>
        <v>0</v>
      </c>
    </row>
    <row r="284" spans="1:6" s="13" customFormat="1" x14ac:dyDescent="0.25">
      <c r="A284" s="21" t="s">
        <v>31</v>
      </c>
      <c r="B284" s="22" t="s">
        <v>32</v>
      </c>
      <c r="C284" s="35">
        <f>'[1]9.1 ведомства'!G576</f>
        <v>1622886.85</v>
      </c>
      <c r="D284" s="35">
        <f>'[1]9.1 ведомства'!H576</f>
        <v>0</v>
      </c>
      <c r="E284" s="35">
        <f>'[1]9.1 ведомства'!I576</f>
        <v>1622886.85</v>
      </c>
      <c r="F284" s="35">
        <f>'[1]9.1 ведомства'!J576</f>
        <v>0</v>
      </c>
    </row>
    <row r="285" spans="1:6" s="13" customFormat="1" ht="25.5" x14ac:dyDescent="0.25">
      <c r="A285" s="15" t="s">
        <v>233</v>
      </c>
      <c r="B285" s="36" t="s">
        <v>234</v>
      </c>
      <c r="C285" s="12">
        <f>C286</f>
        <v>645044000</v>
      </c>
      <c r="D285" s="12">
        <f t="shared" ref="D285:F285" si="117">D286</f>
        <v>569447900</v>
      </c>
      <c r="E285" s="12">
        <f t="shared" si="117"/>
        <v>0</v>
      </c>
      <c r="F285" s="12">
        <f t="shared" si="117"/>
        <v>0</v>
      </c>
    </row>
    <row r="286" spans="1:6" s="13" customFormat="1" x14ac:dyDescent="0.25">
      <c r="A286" s="15" t="s">
        <v>13</v>
      </c>
      <c r="B286" s="16" t="s">
        <v>14</v>
      </c>
      <c r="C286" s="12">
        <f>'[1]9.1 ведомства'!G226</f>
        <v>645044000</v>
      </c>
      <c r="D286" s="12">
        <f>'[1]9.1 ведомства'!H226</f>
        <v>569447900</v>
      </c>
      <c r="E286" s="12">
        <f>'[1]9.1 ведомства'!I226</f>
        <v>0</v>
      </c>
      <c r="F286" s="12">
        <f>'[1]9.1 ведомства'!J226</f>
        <v>0</v>
      </c>
    </row>
    <row r="287" spans="1:6" x14ac:dyDescent="0.25">
      <c r="A287" s="59" t="s">
        <v>235</v>
      </c>
      <c r="B287" s="59"/>
      <c r="C287" s="12">
        <f>C288+C290+C292+C294+C302+C296+C298+C300</f>
        <v>43412400</v>
      </c>
      <c r="D287" s="12">
        <f t="shared" ref="D287:F287" si="118">D288+D290+D292+D294+D302+D296+D298+D300</f>
        <v>29405400</v>
      </c>
      <c r="E287" s="12">
        <f t="shared" si="118"/>
        <v>43412400</v>
      </c>
      <c r="F287" s="12">
        <f t="shared" si="118"/>
        <v>29405400</v>
      </c>
    </row>
    <row r="288" spans="1:6" s="13" customFormat="1" ht="25.5" x14ac:dyDescent="0.25">
      <c r="A288" s="15" t="s">
        <v>236</v>
      </c>
      <c r="B288" s="19" t="s">
        <v>70</v>
      </c>
      <c r="C288" s="12">
        <f>C289</f>
        <v>500000</v>
      </c>
      <c r="D288" s="12">
        <f t="shared" ref="D288:F288" si="119">D289</f>
        <v>0</v>
      </c>
      <c r="E288" s="12">
        <f t="shared" si="119"/>
        <v>500000</v>
      </c>
      <c r="F288" s="12">
        <f t="shared" si="119"/>
        <v>0</v>
      </c>
    </row>
    <row r="289" spans="1:6" x14ac:dyDescent="0.25">
      <c r="A289" s="17" t="s">
        <v>31</v>
      </c>
      <c r="B289" s="18" t="s">
        <v>32</v>
      </c>
      <c r="C289" s="12">
        <f>'[1]9.1 ведомства'!G580</f>
        <v>500000</v>
      </c>
      <c r="D289" s="12">
        <f>'[1]9.1 ведомства'!H580</f>
        <v>0</v>
      </c>
      <c r="E289" s="12">
        <f>'[1]9.1 ведомства'!I580</f>
        <v>500000</v>
      </c>
      <c r="F289" s="12">
        <f>'[1]9.1 ведомства'!J580</f>
        <v>0</v>
      </c>
    </row>
    <row r="290" spans="1:6" s="13" customFormat="1" ht="38.25" x14ac:dyDescent="0.25">
      <c r="A290" s="15" t="s">
        <v>237</v>
      </c>
      <c r="B290" s="19" t="s">
        <v>238</v>
      </c>
      <c r="C290" s="12">
        <f>C291</f>
        <v>2069200</v>
      </c>
      <c r="D290" s="12">
        <f t="shared" ref="D290:F290" si="120">D291</f>
        <v>2069200</v>
      </c>
      <c r="E290" s="12">
        <f t="shared" si="120"/>
        <v>2069200</v>
      </c>
      <c r="F290" s="12">
        <f t="shared" si="120"/>
        <v>2069200</v>
      </c>
    </row>
    <row r="291" spans="1:6" x14ac:dyDescent="0.25">
      <c r="A291" s="17" t="s">
        <v>31</v>
      </c>
      <c r="B291" s="18" t="s">
        <v>32</v>
      </c>
      <c r="C291" s="12">
        <f>'[1]9.1 ведомства'!G481</f>
        <v>2069200</v>
      </c>
      <c r="D291" s="12">
        <f>'[1]9.1 ведомства'!H481</f>
        <v>2069200</v>
      </c>
      <c r="E291" s="12">
        <f>'[1]9.1 ведомства'!I481</f>
        <v>2069200</v>
      </c>
      <c r="F291" s="12">
        <f>'[1]9.1 ведомства'!J481</f>
        <v>2069200</v>
      </c>
    </row>
    <row r="292" spans="1:6" s="13" customFormat="1" x14ac:dyDescent="0.25">
      <c r="A292" s="15" t="s">
        <v>239</v>
      </c>
      <c r="B292" s="19" t="s">
        <v>240</v>
      </c>
      <c r="C292" s="12">
        <f>C293</f>
        <v>27336200</v>
      </c>
      <c r="D292" s="12">
        <f t="shared" ref="D292:F292" si="121">D293</f>
        <v>27336200</v>
      </c>
      <c r="E292" s="12">
        <f t="shared" si="121"/>
        <v>27336200</v>
      </c>
      <c r="F292" s="12">
        <f t="shared" si="121"/>
        <v>27336200</v>
      </c>
    </row>
    <row r="293" spans="1:6" x14ac:dyDescent="0.25">
      <c r="A293" s="17" t="s">
        <v>31</v>
      </c>
      <c r="B293" s="18" t="s">
        <v>32</v>
      </c>
      <c r="C293" s="12">
        <f>'[1]9.1 ведомства'!G483</f>
        <v>27336200</v>
      </c>
      <c r="D293" s="12">
        <f>'[1]9.1 ведомства'!H483</f>
        <v>27336200</v>
      </c>
      <c r="E293" s="12">
        <f>'[1]9.1 ведомства'!I483</f>
        <v>27336200</v>
      </c>
      <c r="F293" s="12">
        <f>'[1]9.1 ведомства'!J483</f>
        <v>27336200</v>
      </c>
    </row>
    <row r="294" spans="1:6" s="13" customFormat="1" ht="25.5" x14ac:dyDescent="0.25">
      <c r="A294" s="25" t="s">
        <v>241</v>
      </c>
      <c r="B294" s="33" t="s">
        <v>163</v>
      </c>
      <c r="C294" s="12">
        <f>C295</f>
        <v>8297190</v>
      </c>
      <c r="D294" s="12">
        <f t="shared" ref="D294:F294" si="122">D295</f>
        <v>0</v>
      </c>
      <c r="E294" s="12">
        <f t="shared" si="122"/>
        <v>8297190</v>
      </c>
      <c r="F294" s="12">
        <f t="shared" si="122"/>
        <v>0</v>
      </c>
    </row>
    <row r="295" spans="1:6" x14ac:dyDescent="0.25">
      <c r="A295" s="21" t="s">
        <v>31</v>
      </c>
      <c r="B295" s="22" t="s">
        <v>32</v>
      </c>
      <c r="C295" s="12">
        <f>'[1]9.1 ведомства'!G582</f>
        <v>8297190</v>
      </c>
      <c r="D295" s="12">
        <f>'[1]9.1 ведомства'!H582</f>
        <v>0</v>
      </c>
      <c r="E295" s="12">
        <f>'[1]9.1 ведомства'!I582</f>
        <v>8297190</v>
      </c>
      <c r="F295" s="12">
        <f>'[1]9.1 ведомства'!J582</f>
        <v>0</v>
      </c>
    </row>
    <row r="296" spans="1:6" x14ac:dyDescent="0.25">
      <c r="A296" s="25" t="s">
        <v>242</v>
      </c>
      <c r="B296" s="33" t="s">
        <v>165</v>
      </c>
      <c r="C296" s="12">
        <f>C297</f>
        <v>70000</v>
      </c>
      <c r="D296" s="12">
        <f t="shared" ref="D296:F296" si="123">D297</f>
        <v>0</v>
      </c>
      <c r="E296" s="12">
        <f t="shared" si="123"/>
        <v>70000</v>
      </c>
      <c r="F296" s="12">
        <f t="shared" si="123"/>
        <v>0</v>
      </c>
    </row>
    <row r="297" spans="1:6" x14ac:dyDescent="0.25">
      <c r="A297" s="21" t="s">
        <v>31</v>
      </c>
      <c r="B297" s="22" t="s">
        <v>32</v>
      </c>
      <c r="C297" s="12">
        <f>'[1]9.1 ведомства'!G585</f>
        <v>70000</v>
      </c>
      <c r="D297" s="12">
        <f>'[1]9.1 ведомства'!H585</f>
        <v>0</v>
      </c>
      <c r="E297" s="12">
        <f>'[1]9.1 ведомства'!I585</f>
        <v>70000</v>
      </c>
      <c r="F297" s="12">
        <f>'[1]9.1 ведомства'!J585</f>
        <v>0</v>
      </c>
    </row>
    <row r="298" spans="1:6" x14ac:dyDescent="0.25">
      <c r="A298" s="25" t="s">
        <v>243</v>
      </c>
      <c r="B298" s="33" t="s">
        <v>167</v>
      </c>
      <c r="C298" s="12">
        <f>C299</f>
        <v>220500</v>
      </c>
      <c r="D298" s="12">
        <f t="shared" ref="D298:F298" si="124">D299</f>
        <v>0</v>
      </c>
      <c r="E298" s="12">
        <f t="shared" si="124"/>
        <v>220500</v>
      </c>
      <c r="F298" s="12">
        <f t="shared" si="124"/>
        <v>0</v>
      </c>
    </row>
    <row r="299" spans="1:6" x14ac:dyDescent="0.25">
      <c r="A299" s="21" t="s">
        <v>31</v>
      </c>
      <c r="B299" s="22" t="s">
        <v>32</v>
      </c>
      <c r="C299" s="12">
        <f>'[1]9.1 ведомства'!G587</f>
        <v>220500</v>
      </c>
      <c r="D299" s="12">
        <f>'[1]9.1 ведомства'!H587</f>
        <v>0</v>
      </c>
      <c r="E299" s="12">
        <f>'[1]9.1 ведомства'!I587</f>
        <v>220500</v>
      </c>
      <c r="F299" s="12">
        <f>'[1]9.1 ведомства'!J587</f>
        <v>0</v>
      </c>
    </row>
    <row r="300" spans="1:6" ht="25.5" x14ac:dyDescent="0.25">
      <c r="A300" s="25" t="s">
        <v>244</v>
      </c>
      <c r="B300" s="33" t="s">
        <v>169</v>
      </c>
      <c r="C300" s="12">
        <f>C301</f>
        <v>949310</v>
      </c>
      <c r="D300" s="12">
        <f t="shared" ref="D300:F300" si="125">D301</f>
        <v>0</v>
      </c>
      <c r="E300" s="12">
        <f t="shared" si="125"/>
        <v>949310</v>
      </c>
      <c r="F300" s="12">
        <f t="shared" si="125"/>
        <v>0</v>
      </c>
    </row>
    <row r="301" spans="1:6" x14ac:dyDescent="0.25">
      <c r="A301" s="21" t="s">
        <v>31</v>
      </c>
      <c r="B301" s="22" t="s">
        <v>32</v>
      </c>
      <c r="C301" s="12">
        <f>'[1]9.1 ведомства'!G589</f>
        <v>949310</v>
      </c>
      <c r="D301" s="12">
        <f>'[1]9.1 ведомства'!H589</f>
        <v>0</v>
      </c>
      <c r="E301" s="12">
        <f>'[1]9.1 ведомства'!I589</f>
        <v>949310</v>
      </c>
      <c r="F301" s="12">
        <f>'[1]9.1 ведомства'!J589</f>
        <v>0</v>
      </c>
    </row>
    <row r="302" spans="1:6" s="13" customFormat="1" ht="38.25" x14ac:dyDescent="0.25">
      <c r="A302" s="15" t="s">
        <v>245</v>
      </c>
      <c r="B302" s="19" t="s">
        <v>246</v>
      </c>
      <c r="C302" s="12">
        <f>C303</f>
        <v>3970000</v>
      </c>
      <c r="D302" s="12">
        <f t="shared" ref="D302:F302" si="126">D303</f>
        <v>0</v>
      </c>
      <c r="E302" s="12">
        <f t="shared" si="126"/>
        <v>3970000</v>
      </c>
      <c r="F302" s="12">
        <f t="shared" si="126"/>
        <v>0</v>
      </c>
    </row>
    <row r="303" spans="1:6" x14ac:dyDescent="0.25">
      <c r="A303" s="17" t="s">
        <v>31</v>
      </c>
      <c r="B303" s="18" t="s">
        <v>32</v>
      </c>
      <c r="C303" s="12">
        <f>'[1]9.1 ведомства'!G485</f>
        <v>3970000</v>
      </c>
      <c r="D303" s="12">
        <f>'[1]9.1 ведомства'!H485</f>
        <v>0</v>
      </c>
      <c r="E303" s="12">
        <f>'[1]9.1 ведомства'!I485</f>
        <v>3970000</v>
      </c>
      <c r="F303" s="12">
        <f>'[1]9.1 ведомства'!J485</f>
        <v>0</v>
      </c>
    </row>
    <row r="304" spans="1:6" x14ac:dyDescent="0.25">
      <c r="A304" s="54" t="s">
        <v>247</v>
      </c>
      <c r="B304" s="54"/>
      <c r="C304" s="12">
        <f>C305+C307+C311+C313+C315+C309</f>
        <v>41697000</v>
      </c>
      <c r="D304" s="12">
        <f t="shared" ref="D304:F304" si="127">D305+D307+D311+D313+D315+D309</f>
        <v>41697000</v>
      </c>
      <c r="E304" s="12">
        <f t="shared" si="127"/>
        <v>40813600</v>
      </c>
      <c r="F304" s="12">
        <f t="shared" si="127"/>
        <v>40813600</v>
      </c>
    </row>
    <row r="305" spans="1:6" s="13" customFormat="1" ht="25.5" x14ac:dyDescent="0.25">
      <c r="A305" s="15" t="s">
        <v>248</v>
      </c>
      <c r="B305" s="19" t="s">
        <v>249</v>
      </c>
      <c r="C305" s="12">
        <f>C306</f>
        <v>32298700</v>
      </c>
      <c r="D305" s="12">
        <f t="shared" ref="D305:F305" si="128">D306</f>
        <v>32298700</v>
      </c>
      <c r="E305" s="12">
        <f t="shared" si="128"/>
        <v>31226100</v>
      </c>
      <c r="F305" s="12">
        <f t="shared" si="128"/>
        <v>31226100</v>
      </c>
    </row>
    <row r="306" spans="1:6" x14ac:dyDescent="0.25">
      <c r="A306" s="17" t="s">
        <v>31</v>
      </c>
      <c r="B306" s="18" t="s">
        <v>32</v>
      </c>
      <c r="C306" s="12">
        <f>'[1]9.1 ведомства'!G612</f>
        <v>32298700</v>
      </c>
      <c r="D306" s="12">
        <f>'[1]9.1 ведомства'!H612</f>
        <v>32298700</v>
      </c>
      <c r="E306" s="12">
        <f>'[1]9.1 ведомства'!I612</f>
        <v>31226100</v>
      </c>
      <c r="F306" s="12">
        <f>'[1]9.1 ведомства'!J612</f>
        <v>31226100</v>
      </c>
    </row>
    <row r="307" spans="1:6" s="13" customFormat="1" ht="38.25" x14ac:dyDescent="0.25">
      <c r="A307" s="15" t="s">
        <v>250</v>
      </c>
      <c r="B307" s="19" t="s">
        <v>251</v>
      </c>
      <c r="C307" s="12">
        <f>C308</f>
        <v>59000</v>
      </c>
      <c r="D307" s="12">
        <f t="shared" ref="D307:F307" si="129">D308</f>
        <v>59000</v>
      </c>
      <c r="E307" s="12">
        <f t="shared" si="129"/>
        <v>78600</v>
      </c>
      <c r="F307" s="12">
        <f t="shared" si="129"/>
        <v>78600</v>
      </c>
    </row>
    <row r="308" spans="1:6" x14ac:dyDescent="0.25">
      <c r="A308" s="17" t="s">
        <v>31</v>
      </c>
      <c r="B308" s="18" t="s">
        <v>32</v>
      </c>
      <c r="C308" s="12">
        <f>'[1]9.1 ведомства'!G615</f>
        <v>59000</v>
      </c>
      <c r="D308" s="12">
        <f>'[1]9.1 ведомства'!H615</f>
        <v>59000</v>
      </c>
      <c r="E308" s="12">
        <f>'[1]9.1 ведомства'!I615</f>
        <v>78600</v>
      </c>
      <c r="F308" s="12">
        <f>'[1]9.1 ведомства'!J615</f>
        <v>78600</v>
      </c>
    </row>
    <row r="309" spans="1:6" s="13" customFormat="1" ht="51" x14ac:dyDescent="0.25">
      <c r="A309" s="15" t="s">
        <v>252</v>
      </c>
      <c r="B309" s="19" t="s">
        <v>253</v>
      </c>
      <c r="C309" s="12">
        <f>C310</f>
        <v>6621999.9999999991</v>
      </c>
      <c r="D309" s="12">
        <f t="shared" ref="D309:F309" si="130">D310</f>
        <v>6621999.9999999991</v>
      </c>
      <c r="E309" s="12">
        <f t="shared" si="130"/>
        <v>6817999.9999999991</v>
      </c>
      <c r="F309" s="12">
        <f t="shared" si="130"/>
        <v>6817999.9999999991</v>
      </c>
    </row>
    <row r="310" spans="1:6" x14ac:dyDescent="0.25">
      <c r="A310" s="17" t="s">
        <v>31</v>
      </c>
      <c r="B310" s="18" t="s">
        <v>32</v>
      </c>
      <c r="C310" s="12">
        <f>'[1]9.1 ведомства'!G618</f>
        <v>6621999.9999999991</v>
      </c>
      <c r="D310" s="12">
        <f>'[1]9.1 ведомства'!H618</f>
        <v>6621999.9999999991</v>
      </c>
      <c r="E310" s="12">
        <f>'[1]9.1 ведомства'!I618</f>
        <v>6817999.9999999991</v>
      </c>
      <c r="F310" s="12">
        <f>'[1]9.1 ведомства'!J618</f>
        <v>6817999.9999999991</v>
      </c>
    </row>
    <row r="311" spans="1:6" s="13" customFormat="1" ht="38.25" x14ac:dyDescent="0.25">
      <c r="A311" s="15" t="s">
        <v>254</v>
      </c>
      <c r="B311" s="19" t="s">
        <v>255</v>
      </c>
      <c r="C311" s="12">
        <f>C312</f>
        <v>2054000</v>
      </c>
      <c r="D311" s="12">
        <f t="shared" ref="D311:F311" si="131">D312</f>
        <v>2054000</v>
      </c>
      <c r="E311" s="12">
        <f t="shared" si="131"/>
        <v>2026600</v>
      </c>
      <c r="F311" s="12">
        <f t="shared" si="131"/>
        <v>2026600</v>
      </c>
    </row>
    <row r="312" spans="1:6" x14ac:dyDescent="0.25">
      <c r="A312" s="17" t="s">
        <v>31</v>
      </c>
      <c r="B312" s="18" t="s">
        <v>32</v>
      </c>
      <c r="C312" s="12">
        <f>'[1]9.1 ведомства'!G595</f>
        <v>2054000</v>
      </c>
      <c r="D312" s="12">
        <f>'[1]9.1 ведомства'!H595</f>
        <v>2054000</v>
      </c>
      <c r="E312" s="12">
        <f>'[1]9.1 ведомства'!I595</f>
        <v>2026600</v>
      </c>
      <c r="F312" s="12">
        <f>'[1]9.1 ведомства'!J595</f>
        <v>2026600</v>
      </c>
    </row>
    <row r="313" spans="1:6" s="13" customFormat="1" ht="38.25" x14ac:dyDescent="0.25">
      <c r="A313" s="15" t="s">
        <v>256</v>
      </c>
      <c r="B313" s="19" t="s">
        <v>257</v>
      </c>
      <c r="C313" s="12">
        <f>C314</f>
        <v>35200</v>
      </c>
      <c r="D313" s="12">
        <f t="shared" ref="D313:F313" si="132">D314</f>
        <v>35200</v>
      </c>
      <c r="E313" s="12">
        <f t="shared" si="132"/>
        <v>36200</v>
      </c>
      <c r="F313" s="12">
        <f t="shared" si="132"/>
        <v>36200</v>
      </c>
    </row>
    <row r="314" spans="1:6" x14ac:dyDescent="0.25">
      <c r="A314" s="17" t="s">
        <v>31</v>
      </c>
      <c r="B314" s="18" t="s">
        <v>32</v>
      </c>
      <c r="C314" s="12">
        <f>'[1]9.1 ведомства'!G597</f>
        <v>35200</v>
      </c>
      <c r="D314" s="12">
        <f>'[1]9.1 ведомства'!H597</f>
        <v>35200</v>
      </c>
      <c r="E314" s="12">
        <f>'[1]9.1 ведомства'!I597</f>
        <v>36200</v>
      </c>
      <c r="F314" s="12">
        <f>'[1]9.1 ведомства'!J597</f>
        <v>36200</v>
      </c>
    </row>
    <row r="315" spans="1:6" s="13" customFormat="1" ht="63.75" x14ac:dyDescent="0.25">
      <c r="A315" s="15" t="s">
        <v>258</v>
      </c>
      <c r="B315" s="19" t="s">
        <v>259</v>
      </c>
      <c r="C315" s="12">
        <f>C316</f>
        <v>628100</v>
      </c>
      <c r="D315" s="12">
        <f t="shared" ref="D315:F315" si="133">D316</f>
        <v>628100</v>
      </c>
      <c r="E315" s="12">
        <f t="shared" si="133"/>
        <v>628100</v>
      </c>
      <c r="F315" s="12">
        <f t="shared" si="133"/>
        <v>628100</v>
      </c>
    </row>
    <row r="316" spans="1:6" x14ac:dyDescent="0.25">
      <c r="A316" s="17" t="s">
        <v>31</v>
      </c>
      <c r="B316" s="18" t="s">
        <v>32</v>
      </c>
      <c r="C316" s="12">
        <f>'[1]9.1 ведомства'!G599</f>
        <v>628100</v>
      </c>
      <c r="D316" s="12">
        <f>'[1]9.1 ведомства'!H599</f>
        <v>628100</v>
      </c>
      <c r="E316" s="12">
        <f>'[1]9.1 ведомства'!I599</f>
        <v>628100</v>
      </c>
      <c r="F316" s="12">
        <f>'[1]9.1 ведомства'!J599</f>
        <v>628100</v>
      </c>
    </row>
    <row r="317" spans="1:6" x14ac:dyDescent="0.25">
      <c r="A317" s="54" t="s">
        <v>260</v>
      </c>
      <c r="B317" s="54"/>
      <c r="C317" s="12">
        <f>C318+C326+C322+C324+C320</f>
        <v>7845156.4300000006</v>
      </c>
      <c r="D317" s="12">
        <f t="shared" ref="D317:F317" si="134">D318+D326+D322+D324+D320</f>
        <v>2122717</v>
      </c>
      <c r="E317" s="12">
        <f t="shared" si="134"/>
        <v>7845156.4300000006</v>
      </c>
      <c r="F317" s="12">
        <f t="shared" si="134"/>
        <v>2122717</v>
      </c>
    </row>
    <row r="318" spans="1:6" s="13" customFormat="1" ht="25.5" x14ac:dyDescent="0.25">
      <c r="A318" s="15" t="s">
        <v>261</v>
      </c>
      <c r="B318" s="19" t="s">
        <v>262</v>
      </c>
      <c r="C318" s="12">
        <f>C319</f>
        <v>2122717</v>
      </c>
      <c r="D318" s="12">
        <f t="shared" ref="D318:F318" si="135">D319</f>
        <v>2122717</v>
      </c>
      <c r="E318" s="12">
        <f t="shared" si="135"/>
        <v>2122717</v>
      </c>
      <c r="F318" s="12">
        <f t="shared" si="135"/>
        <v>2122717</v>
      </c>
    </row>
    <row r="319" spans="1:6" x14ac:dyDescent="0.25">
      <c r="A319" s="17" t="s">
        <v>31</v>
      </c>
      <c r="B319" s="18" t="s">
        <v>32</v>
      </c>
      <c r="C319" s="12">
        <f>'[1]9.1 ведомства'!G512</f>
        <v>2122717</v>
      </c>
      <c r="D319" s="12">
        <f>'[1]9.1 ведомства'!H512</f>
        <v>2122717</v>
      </c>
      <c r="E319" s="12">
        <f>'[1]9.1 ведомства'!I512</f>
        <v>2122717</v>
      </c>
      <c r="F319" s="12">
        <f>'[1]9.1 ведомства'!J512</f>
        <v>2122717</v>
      </c>
    </row>
    <row r="320" spans="1:6" ht="25.5" x14ac:dyDescent="0.25">
      <c r="A320" s="25" t="s">
        <v>263</v>
      </c>
      <c r="B320" s="19" t="s">
        <v>264</v>
      </c>
      <c r="C320" s="12">
        <f>C321</f>
        <v>712790.65</v>
      </c>
      <c r="D320" s="12">
        <f t="shared" ref="D320:F320" si="136">D321</f>
        <v>0</v>
      </c>
      <c r="E320" s="12">
        <f t="shared" si="136"/>
        <v>712790.65</v>
      </c>
      <c r="F320" s="12">
        <f t="shared" si="136"/>
        <v>0</v>
      </c>
    </row>
    <row r="321" spans="1:6" x14ac:dyDescent="0.25">
      <c r="A321" s="21" t="s">
        <v>31</v>
      </c>
      <c r="B321" s="22" t="s">
        <v>32</v>
      </c>
      <c r="C321" s="12">
        <f>'[1]9.1 ведомства'!G515</f>
        <v>712790.65</v>
      </c>
      <c r="D321" s="12">
        <f>'[1]9.1 ведомства'!H515</f>
        <v>0</v>
      </c>
      <c r="E321" s="12">
        <f>'[1]9.1 ведомства'!I515</f>
        <v>712790.65</v>
      </c>
      <c r="F321" s="12">
        <f>'[1]9.1 ведомства'!J515</f>
        <v>0</v>
      </c>
    </row>
    <row r="322" spans="1:6" s="13" customFormat="1" x14ac:dyDescent="0.25">
      <c r="A322" s="15" t="s">
        <v>265</v>
      </c>
      <c r="B322" s="19" t="s">
        <v>266</v>
      </c>
      <c r="C322" s="12">
        <f>C323</f>
        <v>3700000</v>
      </c>
      <c r="D322" s="12">
        <f t="shared" ref="D322:F322" si="137">D323</f>
        <v>0</v>
      </c>
      <c r="E322" s="12">
        <f t="shared" si="137"/>
        <v>3700000</v>
      </c>
      <c r="F322" s="12">
        <f t="shared" si="137"/>
        <v>0</v>
      </c>
    </row>
    <row r="323" spans="1:6" x14ac:dyDescent="0.25">
      <c r="A323" s="17" t="s">
        <v>31</v>
      </c>
      <c r="B323" s="18" t="s">
        <v>32</v>
      </c>
      <c r="C323" s="12">
        <f>'[1]9.1 ведомства'!G516</f>
        <v>3700000</v>
      </c>
      <c r="D323" s="12">
        <f>'[1]9.1 ведомства'!H516</f>
        <v>0</v>
      </c>
      <c r="E323" s="12">
        <f>'[1]9.1 ведомства'!I516</f>
        <v>3700000</v>
      </c>
      <c r="F323" s="12">
        <f>'[1]9.1 ведомства'!J516</f>
        <v>0</v>
      </c>
    </row>
    <row r="324" spans="1:6" x14ac:dyDescent="0.25">
      <c r="A324" s="17" t="s">
        <v>267</v>
      </c>
      <c r="B324" s="18" t="s">
        <v>268</v>
      </c>
      <c r="C324" s="12">
        <f>C325</f>
        <v>100000</v>
      </c>
      <c r="D324" s="12">
        <f t="shared" ref="D324:F324" si="138">D325</f>
        <v>0</v>
      </c>
      <c r="E324" s="12">
        <f t="shared" si="138"/>
        <v>100000</v>
      </c>
      <c r="F324" s="12">
        <f t="shared" si="138"/>
        <v>0</v>
      </c>
    </row>
    <row r="325" spans="1:6" x14ac:dyDescent="0.25">
      <c r="A325" s="17" t="s">
        <v>31</v>
      </c>
      <c r="B325" s="18" t="s">
        <v>32</v>
      </c>
      <c r="C325" s="12">
        <f>'[1]9.1 ведомства'!G518</f>
        <v>100000</v>
      </c>
      <c r="D325" s="12">
        <f>'[1]9.1 ведомства'!H518</f>
        <v>0</v>
      </c>
      <c r="E325" s="12">
        <f>'[1]9.1 ведомства'!I518</f>
        <v>100000</v>
      </c>
      <c r="F325" s="12">
        <f>'[1]9.1 ведомства'!J518</f>
        <v>0</v>
      </c>
    </row>
    <row r="326" spans="1:6" s="13" customFormat="1" ht="25.5" x14ac:dyDescent="0.25">
      <c r="A326" s="15" t="s">
        <v>269</v>
      </c>
      <c r="B326" s="28" t="s">
        <v>270</v>
      </c>
      <c r="C326" s="12">
        <f>C327</f>
        <v>1209648.78</v>
      </c>
      <c r="D326" s="12">
        <f t="shared" ref="D326:F326" si="139">D327</f>
        <v>0</v>
      </c>
      <c r="E326" s="12">
        <f t="shared" si="139"/>
        <v>1209648.78</v>
      </c>
      <c r="F326" s="12">
        <f t="shared" si="139"/>
        <v>0</v>
      </c>
    </row>
    <row r="327" spans="1:6" x14ac:dyDescent="0.25">
      <c r="A327" s="17" t="s">
        <v>31</v>
      </c>
      <c r="B327" s="18" t="s">
        <v>32</v>
      </c>
      <c r="C327" s="12">
        <f>'[1]9.1 ведомства'!G523</f>
        <v>1209648.78</v>
      </c>
      <c r="D327" s="12">
        <f>'[1]9.1 ведомства'!H523</f>
        <v>0</v>
      </c>
      <c r="E327" s="12">
        <f>'[1]9.1 ведомства'!I523</f>
        <v>1209648.78</v>
      </c>
      <c r="F327" s="12">
        <f>'[1]9.1 ведомства'!J523</f>
        <v>0</v>
      </c>
    </row>
    <row r="328" spans="1:6" x14ac:dyDescent="0.25">
      <c r="A328" s="54" t="s">
        <v>271</v>
      </c>
      <c r="B328" s="54"/>
      <c r="C328" s="12">
        <f>C329+C346+C361+C382+C395+C398</f>
        <v>323307101.94</v>
      </c>
      <c r="D328" s="12">
        <f>D329+D346+D361+D382+D395+D398</f>
        <v>3795970.53</v>
      </c>
      <c r="E328" s="12">
        <f>E329+E346+E361+E382+E395+E398</f>
        <v>323723101.94</v>
      </c>
      <c r="F328" s="12">
        <f>F329+F346+F361+F382+F395+F398</f>
        <v>3795970.53</v>
      </c>
    </row>
    <row r="329" spans="1:6" x14ac:dyDescent="0.25">
      <c r="A329" s="54" t="s">
        <v>272</v>
      </c>
      <c r="B329" s="54"/>
      <c r="C329" s="12">
        <f>C330+C334+C332+C344+C342+C336+C338+C340</f>
        <v>103344715.89999999</v>
      </c>
      <c r="D329" s="12">
        <f t="shared" ref="D329:F329" si="140">D330+D334+D332+D344+D342+D336+D338+D340</f>
        <v>2782004.53</v>
      </c>
      <c r="E329" s="12">
        <f t="shared" si="140"/>
        <v>103544715.89999999</v>
      </c>
      <c r="F329" s="12">
        <f t="shared" si="140"/>
        <v>2782004.53</v>
      </c>
    </row>
    <row r="330" spans="1:6" s="13" customFormat="1" ht="25.5" x14ac:dyDescent="0.25">
      <c r="A330" s="15" t="s">
        <v>273</v>
      </c>
      <c r="B330" s="19" t="s">
        <v>70</v>
      </c>
      <c r="C330" s="12">
        <f>C331</f>
        <v>1571000</v>
      </c>
      <c r="D330" s="12">
        <f t="shared" ref="D330:F330" si="141">D331</f>
        <v>0</v>
      </c>
      <c r="E330" s="12">
        <f t="shared" si="141"/>
        <v>1771000</v>
      </c>
      <c r="F330" s="12">
        <f t="shared" si="141"/>
        <v>0</v>
      </c>
    </row>
    <row r="331" spans="1:6" x14ac:dyDescent="0.25">
      <c r="A331" s="17" t="s">
        <v>24</v>
      </c>
      <c r="B331" s="16" t="s">
        <v>25</v>
      </c>
      <c r="C331" s="12">
        <f>'[1]9.1 ведомства'!G671</f>
        <v>1571000</v>
      </c>
      <c r="D331" s="12">
        <f>'[1]9.1 ведомства'!H671</f>
        <v>0</v>
      </c>
      <c r="E331" s="12">
        <f>'[1]9.1 ведомства'!I671</f>
        <v>1771000</v>
      </c>
      <c r="F331" s="12">
        <f>'[1]9.1 ведомства'!J671</f>
        <v>0</v>
      </c>
    </row>
    <row r="332" spans="1:6" s="13" customFormat="1" ht="25.5" x14ac:dyDescent="0.25">
      <c r="A332" s="15" t="s">
        <v>274</v>
      </c>
      <c r="B332" s="19" t="s">
        <v>185</v>
      </c>
      <c r="C332" s="12">
        <f>C333</f>
        <v>2782004.53</v>
      </c>
      <c r="D332" s="12">
        <f t="shared" ref="D332:F332" si="142">D333</f>
        <v>2782004.53</v>
      </c>
      <c r="E332" s="12">
        <f t="shared" si="142"/>
        <v>2782004.53</v>
      </c>
      <c r="F332" s="12">
        <f t="shared" si="142"/>
        <v>2782004.53</v>
      </c>
    </row>
    <row r="333" spans="1:6" x14ac:dyDescent="0.25">
      <c r="A333" s="17" t="s">
        <v>24</v>
      </c>
      <c r="B333" s="16" t="s">
        <v>25</v>
      </c>
      <c r="C333" s="12">
        <f>'[1]9.1 ведомства'!G673</f>
        <v>2782004.53</v>
      </c>
      <c r="D333" s="12">
        <f>'[1]9.1 ведомства'!H673</f>
        <v>2782004.53</v>
      </c>
      <c r="E333" s="12">
        <f>'[1]9.1 ведомства'!I673</f>
        <v>2782004.53</v>
      </c>
      <c r="F333" s="12">
        <f>'[1]9.1 ведомства'!J673</f>
        <v>2782004.53</v>
      </c>
    </row>
    <row r="334" spans="1:6" s="13" customFormat="1" ht="25.5" x14ac:dyDescent="0.25">
      <c r="A334" s="25" t="s">
        <v>275</v>
      </c>
      <c r="B334" s="33" t="s">
        <v>163</v>
      </c>
      <c r="C334" s="12">
        <f>C335</f>
        <v>85390534.349999994</v>
      </c>
      <c r="D334" s="12">
        <f t="shared" ref="D334:F334" si="143">D335</f>
        <v>0</v>
      </c>
      <c r="E334" s="12">
        <f t="shared" si="143"/>
        <v>85390534.349999994</v>
      </c>
      <c r="F334" s="12">
        <f t="shared" si="143"/>
        <v>0</v>
      </c>
    </row>
    <row r="335" spans="1:6" x14ac:dyDescent="0.25">
      <c r="A335" s="21" t="s">
        <v>24</v>
      </c>
      <c r="B335" s="24" t="s">
        <v>25</v>
      </c>
      <c r="C335" s="12">
        <f>'[1]9.1 ведомства'!G675</f>
        <v>85390534.349999994</v>
      </c>
      <c r="D335" s="12">
        <f>'[1]9.1 ведомства'!H675</f>
        <v>0</v>
      </c>
      <c r="E335" s="12">
        <f>'[1]9.1 ведомства'!I675</f>
        <v>85390534.349999994</v>
      </c>
      <c r="F335" s="12">
        <f>'[1]9.1 ведомства'!J675</f>
        <v>0</v>
      </c>
    </row>
    <row r="336" spans="1:6" x14ac:dyDescent="0.25">
      <c r="A336" s="25" t="s">
        <v>276</v>
      </c>
      <c r="B336" s="33" t="s">
        <v>165</v>
      </c>
      <c r="C336" s="12">
        <f>C337</f>
        <v>5954600</v>
      </c>
      <c r="D336" s="12">
        <f t="shared" ref="D336:F336" si="144">D337</f>
        <v>0</v>
      </c>
      <c r="E336" s="12">
        <f t="shared" si="144"/>
        <v>5954600</v>
      </c>
      <c r="F336" s="12">
        <f t="shared" si="144"/>
        <v>0</v>
      </c>
    </row>
    <row r="337" spans="1:6" x14ac:dyDescent="0.25">
      <c r="A337" s="21" t="s">
        <v>24</v>
      </c>
      <c r="B337" s="24" t="s">
        <v>25</v>
      </c>
      <c r="C337" s="12">
        <f>'[1]9.1 ведомства'!G677</f>
        <v>5954600</v>
      </c>
      <c r="D337" s="12">
        <f>'[1]9.1 ведомства'!H677</f>
        <v>0</v>
      </c>
      <c r="E337" s="12">
        <f>'[1]9.1 ведомства'!I677</f>
        <v>5954600</v>
      </c>
      <c r="F337" s="12">
        <f>'[1]9.1 ведомства'!J677</f>
        <v>0</v>
      </c>
    </row>
    <row r="338" spans="1:6" x14ac:dyDescent="0.25">
      <c r="A338" s="25" t="s">
        <v>277</v>
      </c>
      <c r="B338" s="33" t="s">
        <v>167</v>
      </c>
      <c r="C338" s="12">
        <f>C339</f>
        <v>2645900</v>
      </c>
      <c r="D338" s="12">
        <f t="shared" ref="D338:F338" si="145">D339</f>
        <v>0</v>
      </c>
      <c r="E338" s="12">
        <f t="shared" si="145"/>
        <v>2645900</v>
      </c>
      <c r="F338" s="12">
        <f t="shared" si="145"/>
        <v>0</v>
      </c>
    </row>
    <row r="339" spans="1:6" x14ac:dyDescent="0.25">
      <c r="A339" s="21" t="s">
        <v>24</v>
      </c>
      <c r="B339" s="24" t="s">
        <v>25</v>
      </c>
      <c r="C339" s="12">
        <f>'[1]9.1 ведомства'!G679</f>
        <v>2645900</v>
      </c>
      <c r="D339" s="12">
        <f>'[1]9.1 ведомства'!H679</f>
        <v>0</v>
      </c>
      <c r="E339" s="12">
        <f>'[1]9.1 ведомства'!I679</f>
        <v>2645900</v>
      </c>
      <c r="F339" s="12">
        <f>'[1]9.1 ведомства'!J679</f>
        <v>0</v>
      </c>
    </row>
    <row r="340" spans="1:6" ht="25.5" x14ac:dyDescent="0.25">
      <c r="A340" s="25" t="s">
        <v>278</v>
      </c>
      <c r="B340" s="33" t="s">
        <v>169</v>
      </c>
      <c r="C340" s="12">
        <f>C341</f>
        <v>3262327.5</v>
      </c>
      <c r="D340" s="12">
        <f t="shared" ref="D340:F340" si="146">D341</f>
        <v>0</v>
      </c>
      <c r="E340" s="12">
        <f t="shared" si="146"/>
        <v>3262327.5</v>
      </c>
      <c r="F340" s="12">
        <f t="shared" si="146"/>
        <v>0</v>
      </c>
    </row>
    <row r="341" spans="1:6" x14ac:dyDescent="0.25">
      <c r="A341" s="21" t="s">
        <v>24</v>
      </c>
      <c r="B341" s="24" t="s">
        <v>25</v>
      </c>
      <c r="C341" s="12">
        <f>'[1]9.1 ведомства'!G681</f>
        <v>3262327.5</v>
      </c>
      <c r="D341" s="12">
        <f>'[1]9.1 ведомства'!H681</f>
        <v>0</v>
      </c>
      <c r="E341" s="12">
        <f>'[1]9.1 ведомства'!I681</f>
        <v>3262327.5</v>
      </c>
      <c r="F341" s="12">
        <f>'[1]9.1 ведомства'!J681</f>
        <v>0</v>
      </c>
    </row>
    <row r="342" spans="1:6" s="13" customFormat="1" ht="25.5" x14ac:dyDescent="0.25">
      <c r="A342" s="15" t="s">
        <v>279</v>
      </c>
      <c r="B342" s="19" t="s">
        <v>203</v>
      </c>
      <c r="C342" s="12">
        <f>C343</f>
        <v>153000</v>
      </c>
      <c r="D342" s="12">
        <f t="shared" ref="D342:F342" si="147">D343</f>
        <v>0</v>
      </c>
      <c r="E342" s="12">
        <f t="shared" si="147"/>
        <v>153000</v>
      </c>
      <c r="F342" s="12">
        <f t="shared" si="147"/>
        <v>0</v>
      </c>
    </row>
    <row r="343" spans="1:6" x14ac:dyDescent="0.25">
      <c r="A343" s="17" t="s">
        <v>24</v>
      </c>
      <c r="B343" s="16" t="s">
        <v>25</v>
      </c>
      <c r="C343" s="12">
        <f>'[1]9.1 ведомства'!G692</f>
        <v>153000</v>
      </c>
      <c r="D343" s="12">
        <f>'[1]9.1 ведомства'!H692</f>
        <v>0</v>
      </c>
      <c r="E343" s="12">
        <f>'[1]9.1 ведомства'!I692</f>
        <v>153000</v>
      </c>
      <c r="F343" s="12">
        <f>'[1]9.1 ведомства'!J692</f>
        <v>0</v>
      </c>
    </row>
    <row r="344" spans="1:6" s="13" customFormat="1" ht="25.5" x14ac:dyDescent="0.25">
      <c r="A344" s="15" t="s">
        <v>280</v>
      </c>
      <c r="B344" s="28" t="s">
        <v>201</v>
      </c>
      <c r="C344" s="12">
        <f>C345</f>
        <v>1585349.52</v>
      </c>
      <c r="D344" s="12">
        <f t="shared" ref="D344:F344" si="148">D345</f>
        <v>0</v>
      </c>
      <c r="E344" s="12">
        <f t="shared" si="148"/>
        <v>1585349.52</v>
      </c>
      <c r="F344" s="12">
        <f t="shared" si="148"/>
        <v>0</v>
      </c>
    </row>
    <row r="345" spans="1:6" x14ac:dyDescent="0.25">
      <c r="A345" s="17" t="s">
        <v>24</v>
      </c>
      <c r="B345" s="16" t="s">
        <v>25</v>
      </c>
      <c r="C345" s="12">
        <f>'[1]9.1 ведомства'!G683</f>
        <v>1585349.52</v>
      </c>
      <c r="D345" s="12">
        <f>'[1]9.1 ведомства'!H683</f>
        <v>0</v>
      </c>
      <c r="E345" s="12">
        <f>'[1]9.1 ведомства'!I683</f>
        <v>1585349.52</v>
      </c>
      <c r="F345" s="12">
        <f>'[1]9.1 ведомства'!J683</f>
        <v>0</v>
      </c>
    </row>
    <row r="346" spans="1:6" ht="22.5" customHeight="1" x14ac:dyDescent="0.25">
      <c r="A346" s="54" t="s">
        <v>281</v>
      </c>
      <c r="B346" s="54"/>
      <c r="C346" s="12">
        <f>C347+C351+C349+C359+C353+C355+C357</f>
        <v>66833492.039999999</v>
      </c>
      <c r="D346" s="12">
        <f t="shared" ref="D346:F346" si="149">D347+D351+D349+D359+D353+D355+D357</f>
        <v>365245</v>
      </c>
      <c r="E346" s="12">
        <f t="shared" si="149"/>
        <v>66833492.039999999</v>
      </c>
      <c r="F346" s="12">
        <f t="shared" si="149"/>
        <v>365245</v>
      </c>
    </row>
    <row r="347" spans="1:6" s="13" customFormat="1" ht="25.5" x14ac:dyDescent="0.25">
      <c r="A347" s="15" t="s">
        <v>282</v>
      </c>
      <c r="B347" s="19" t="s">
        <v>70</v>
      </c>
      <c r="C347" s="12">
        <f>C348</f>
        <v>800000</v>
      </c>
      <c r="D347" s="12">
        <f t="shared" ref="D347:F347" si="150">D348</f>
        <v>0</v>
      </c>
      <c r="E347" s="12">
        <f t="shared" si="150"/>
        <v>800000</v>
      </c>
      <c r="F347" s="12">
        <f t="shared" si="150"/>
        <v>0</v>
      </c>
    </row>
    <row r="348" spans="1:6" x14ac:dyDescent="0.25">
      <c r="A348" s="17" t="s">
        <v>24</v>
      </c>
      <c r="B348" s="16" t="s">
        <v>25</v>
      </c>
      <c r="C348" s="12">
        <f>'[1]9.1 ведомства'!G706</f>
        <v>800000</v>
      </c>
      <c r="D348" s="12">
        <f>'[1]9.1 ведомства'!H706</f>
        <v>0</v>
      </c>
      <c r="E348" s="12">
        <f>'[1]9.1 ведомства'!I706</f>
        <v>800000</v>
      </c>
      <c r="F348" s="12">
        <f>'[1]9.1 ведомства'!J706</f>
        <v>0</v>
      </c>
    </row>
    <row r="349" spans="1:6" s="13" customFormat="1" ht="25.5" x14ac:dyDescent="0.25">
      <c r="A349" s="15" t="s">
        <v>283</v>
      </c>
      <c r="B349" s="19" t="s">
        <v>185</v>
      </c>
      <c r="C349" s="12">
        <f>C350</f>
        <v>365245</v>
      </c>
      <c r="D349" s="12">
        <f t="shared" ref="D349:F349" si="151">D350</f>
        <v>365245</v>
      </c>
      <c r="E349" s="12">
        <f t="shared" si="151"/>
        <v>365245</v>
      </c>
      <c r="F349" s="12">
        <f t="shared" si="151"/>
        <v>365245</v>
      </c>
    </row>
    <row r="350" spans="1:6" x14ac:dyDescent="0.25">
      <c r="A350" s="17" t="s">
        <v>24</v>
      </c>
      <c r="B350" s="16" t="s">
        <v>25</v>
      </c>
      <c r="C350" s="12">
        <f>'[1]9.1 ведомства'!G708</f>
        <v>365245</v>
      </c>
      <c r="D350" s="12">
        <f>'[1]9.1 ведомства'!H708</f>
        <v>365245</v>
      </c>
      <c r="E350" s="12">
        <f>'[1]9.1 ведомства'!I708</f>
        <v>365245</v>
      </c>
      <c r="F350" s="12">
        <f>'[1]9.1 ведомства'!J708</f>
        <v>365245</v>
      </c>
    </row>
    <row r="351" spans="1:6" s="13" customFormat="1" ht="25.5" x14ac:dyDescent="0.25">
      <c r="A351" s="25" t="s">
        <v>284</v>
      </c>
      <c r="B351" s="33" t="s">
        <v>163</v>
      </c>
      <c r="C351" s="12">
        <f>C352</f>
        <v>52937405.950000003</v>
      </c>
      <c r="D351" s="12">
        <f t="shared" ref="D351:F351" si="152">D352</f>
        <v>0</v>
      </c>
      <c r="E351" s="12">
        <f t="shared" si="152"/>
        <v>52937405.950000003</v>
      </c>
      <c r="F351" s="12">
        <f t="shared" si="152"/>
        <v>0</v>
      </c>
    </row>
    <row r="352" spans="1:6" x14ac:dyDescent="0.25">
      <c r="A352" s="21" t="s">
        <v>24</v>
      </c>
      <c r="B352" s="24" t="s">
        <v>25</v>
      </c>
      <c r="C352" s="12">
        <f>'[1]9.1 ведомства'!G710</f>
        <v>52937405.950000003</v>
      </c>
      <c r="D352" s="12">
        <f>'[1]9.1 ведомства'!H710</f>
        <v>0</v>
      </c>
      <c r="E352" s="12">
        <f>'[1]9.1 ведомства'!I710</f>
        <v>52937405.950000003</v>
      </c>
      <c r="F352" s="12">
        <f>'[1]9.1 ведомства'!J710</f>
        <v>0</v>
      </c>
    </row>
    <row r="353" spans="1:6" x14ac:dyDescent="0.25">
      <c r="A353" s="25" t="s">
        <v>285</v>
      </c>
      <c r="B353" s="33" t="s">
        <v>165</v>
      </c>
      <c r="C353" s="12">
        <f>C354</f>
        <v>4908800</v>
      </c>
      <c r="D353" s="12">
        <f t="shared" ref="D353:F353" si="153">D354</f>
        <v>0</v>
      </c>
      <c r="E353" s="12">
        <f t="shared" si="153"/>
        <v>4908800</v>
      </c>
      <c r="F353" s="12">
        <f t="shared" si="153"/>
        <v>0</v>
      </c>
    </row>
    <row r="354" spans="1:6" x14ac:dyDescent="0.25">
      <c r="A354" s="21" t="s">
        <v>24</v>
      </c>
      <c r="B354" s="24" t="s">
        <v>25</v>
      </c>
      <c r="C354" s="12">
        <f>'[1]9.1 ведомства'!G712</f>
        <v>4908800</v>
      </c>
      <c r="D354" s="12">
        <f>'[1]9.1 ведомства'!H712</f>
        <v>0</v>
      </c>
      <c r="E354" s="12">
        <f>'[1]9.1 ведомства'!I712</f>
        <v>4908800</v>
      </c>
      <c r="F354" s="12">
        <f>'[1]9.1 ведомства'!J712</f>
        <v>0</v>
      </c>
    </row>
    <row r="355" spans="1:6" x14ac:dyDescent="0.25">
      <c r="A355" s="25" t="s">
        <v>286</v>
      </c>
      <c r="B355" s="33" t="s">
        <v>167</v>
      </c>
      <c r="C355" s="12">
        <f>C356</f>
        <v>4380200</v>
      </c>
      <c r="D355" s="12">
        <f t="shared" ref="D355:F355" si="154">D356</f>
        <v>0</v>
      </c>
      <c r="E355" s="12">
        <f t="shared" si="154"/>
        <v>4380200</v>
      </c>
      <c r="F355" s="12">
        <f t="shared" si="154"/>
        <v>0</v>
      </c>
    </row>
    <row r="356" spans="1:6" x14ac:dyDescent="0.25">
      <c r="A356" s="21" t="s">
        <v>24</v>
      </c>
      <c r="B356" s="24" t="s">
        <v>25</v>
      </c>
      <c r="C356" s="12">
        <f>'[1]9.1 ведомства'!G714</f>
        <v>4380200</v>
      </c>
      <c r="D356" s="12">
        <f>'[1]9.1 ведомства'!H714</f>
        <v>0</v>
      </c>
      <c r="E356" s="12">
        <f>'[1]9.1 ведомства'!I714</f>
        <v>4380200</v>
      </c>
      <c r="F356" s="12">
        <f>'[1]9.1 ведомства'!J714</f>
        <v>0</v>
      </c>
    </row>
    <row r="357" spans="1:6" ht="25.5" x14ac:dyDescent="0.25">
      <c r="A357" s="25" t="s">
        <v>287</v>
      </c>
      <c r="B357" s="33" t="s">
        <v>169</v>
      </c>
      <c r="C357" s="12">
        <f>C358</f>
        <v>3233703.04</v>
      </c>
      <c r="D357" s="12">
        <f t="shared" ref="D357:F357" si="155">D358</f>
        <v>0</v>
      </c>
      <c r="E357" s="12">
        <f t="shared" si="155"/>
        <v>3233703.04</v>
      </c>
      <c r="F357" s="12">
        <f t="shared" si="155"/>
        <v>0</v>
      </c>
    </row>
    <row r="358" spans="1:6" x14ac:dyDescent="0.25">
      <c r="A358" s="21" t="s">
        <v>24</v>
      </c>
      <c r="B358" s="24" t="s">
        <v>25</v>
      </c>
      <c r="C358" s="12">
        <f>'[1]9.1 ведомства'!G716</f>
        <v>3233703.04</v>
      </c>
      <c r="D358" s="12">
        <f>'[1]9.1 ведомства'!H716</f>
        <v>0</v>
      </c>
      <c r="E358" s="12">
        <f>'[1]9.1 ведомства'!I716</f>
        <v>3233703.04</v>
      </c>
      <c r="F358" s="12">
        <f>'[1]9.1 ведомства'!J716</f>
        <v>0</v>
      </c>
    </row>
    <row r="359" spans="1:6" s="13" customFormat="1" ht="25.5" x14ac:dyDescent="0.25">
      <c r="A359" s="15" t="s">
        <v>288</v>
      </c>
      <c r="B359" s="28" t="s">
        <v>201</v>
      </c>
      <c r="C359" s="12">
        <f>C360</f>
        <v>208138.05</v>
      </c>
      <c r="D359" s="12">
        <f t="shared" ref="D359:F359" si="156">D360</f>
        <v>0</v>
      </c>
      <c r="E359" s="12">
        <f t="shared" si="156"/>
        <v>208138.05</v>
      </c>
      <c r="F359" s="12">
        <f t="shared" si="156"/>
        <v>0</v>
      </c>
    </row>
    <row r="360" spans="1:6" x14ac:dyDescent="0.25">
      <c r="A360" s="17" t="s">
        <v>24</v>
      </c>
      <c r="B360" s="16" t="s">
        <v>25</v>
      </c>
      <c r="C360" s="12">
        <f>'[1]9.1 ведомства'!G722</f>
        <v>208138.05</v>
      </c>
      <c r="D360" s="12">
        <f>'[1]9.1 ведомства'!H722</f>
        <v>0</v>
      </c>
      <c r="E360" s="12">
        <f>'[1]9.1 ведомства'!I722</f>
        <v>208138.05</v>
      </c>
      <c r="F360" s="12">
        <f>'[1]9.1 ведомства'!J722</f>
        <v>0</v>
      </c>
    </row>
    <row r="361" spans="1:6" x14ac:dyDescent="0.25">
      <c r="A361" s="54" t="s">
        <v>289</v>
      </c>
      <c r="B361" s="54"/>
      <c r="C361" s="12">
        <f>C362+C364+C366+C376+C378+C380+C374+C368+C370+C372</f>
        <v>93048994</v>
      </c>
      <c r="D361" s="12">
        <f t="shared" ref="D361:F361" si="157">D362+D364+D366+D376+D378+D380+D374+D368+D370+D372</f>
        <v>648721</v>
      </c>
      <c r="E361" s="12">
        <f t="shared" si="157"/>
        <v>93248994</v>
      </c>
      <c r="F361" s="12">
        <f t="shared" si="157"/>
        <v>648721</v>
      </c>
    </row>
    <row r="362" spans="1:6" s="13" customFormat="1" ht="25.5" x14ac:dyDescent="0.25">
      <c r="A362" s="15" t="s">
        <v>290</v>
      </c>
      <c r="B362" s="19" t="s">
        <v>70</v>
      </c>
      <c r="C362" s="12">
        <f>C363</f>
        <v>1143000</v>
      </c>
      <c r="D362" s="12">
        <f t="shared" ref="D362:F362" si="158">D363</f>
        <v>0</v>
      </c>
      <c r="E362" s="12">
        <f t="shared" si="158"/>
        <v>1343000</v>
      </c>
      <c r="F362" s="12">
        <f t="shared" si="158"/>
        <v>0</v>
      </c>
    </row>
    <row r="363" spans="1:6" x14ac:dyDescent="0.25">
      <c r="A363" s="17" t="s">
        <v>24</v>
      </c>
      <c r="B363" s="16" t="s">
        <v>25</v>
      </c>
      <c r="C363" s="12">
        <f>'[1]9.1 ведомства'!G731</f>
        <v>1143000</v>
      </c>
      <c r="D363" s="12">
        <f>'[1]9.1 ведомства'!H731</f>
        <v>0</v>
      </c>
      <c r="E363" s="12">
        <f>'[1]9.1 ведомства'!I731</f>
        <v>1343000</v>
      </c>
      <c r="F363" s="12">
        <f>'[1]9.1 ведомства'!J731</f>
        <v>0</v>
      </c>
    </row>
    <row r="364" spans="1:6" s="13" customFormat="1" ht="25.5" x14ac:dyDescent="0.25">
      <c r="A364" s="15" t="s">
        <v>291</v>
      </c>
      <c r="B364" s="19" t="s">
        <v>185</v>
      </c>
      <c r="C364" s="12">
        <f>C365</f>
        <v>648721</v>
      </c>
      <c r="D364" s="12">
        <f t="shared" ref="D364:F364" si="159">D365</f>
        <v>648721</v>
      </c>
      <c r="E364" s="12">
        <f t="shared" si="159"/>
        <v>648721</v>
      </c>
      <c r="F364" s="12">
        <f t="shared" si="159"/>
        <v>648721</v>
      </c>
    </row>
    <row r="365" spans="1:6" x14ac:dyDescent="0.25">
      <c r="A365" s="17" t="s">
        <v>24</v>
      </c>
      <c r="B365" s="16" t="s">
        <v>25</v>
      </c>
      <c r="C365" s="12">
        <f>'[1]9.1 ведомства'!G733</f>
        <v>648721</v>
      </c>
      <c r="D365" s="12">
        <f>'[1]9.1 ведомства'!H733</f>
        <v>648721</v>
      </c>
      <c r="E365" s="12">
        <f>'[1]9.1 ведомства'!I733</f>
        <v>648721</v>
      </c>
      <c r="F365" s="12">
        <f>'[1]9.1 ведомства'!J733</f>
        <v>648721</v>
      </c>
    </row>
    <row r="366" spans="1:6" s="13" customFormat="1" ht="25.5" x14ac:dyDescent="0.25">
      <c r="A366" s="25" t="s">
        <v>292</v>
      </c>
      <c r="B366" s="33" t="s">
        <v>163</v>
      </c>
      <c r="C366" s="12">
        <f>C367</f>
        <v>67649054.689999998</v>
      </c>
      <c r="D366" s="12">
        <f t="shared" ref="D366:F366" si="160">D367</f>
        <v>0</v>
      </c>
      <c r="E366" s="12">
        <f t="shared" si="160"/>
        <v>67649054.689999998</v>
      </c>
      <c r="F366" s="12">
        <f t="shared" si="160"/>
        <v>0</v>
      </c>
    </row>
    <row r="367" spans="1:6" x14ac:dyDescent="0.25">
      <c r="A367" s="21" t="s">
        <v>24</v>
      </c>
      <c r="B367" s="24" t="s">
        <v>25</v>
      </c>
      <c r="C367" s="12">
        <f>'[1]9.1 ведомства'!G735</f>
        <v>67649054.689999998</v>
      </c>
      <c r="D367" s="12">
        <f>'[1]9.1 ведомства'!H735</f>
        <v>0</v>
      </c>
      <c r="E367" s="12">
        <f>'[1]9.1 ведомства'!I735</f>
        <v>67649054.689999998</v>
      </c>
      <c r="F367" s="12">
        <f>'[1]9.1 ведомства'!J735</f>
        <v>0</v>
      </c>
    </row>
    <row r="368" spans="1:6" x14ac:dyDescent="0.25">
      <c r="A368" s="25" t="s">
        <v>293</v>
      </c>
      <c r="B368" s="33" t="s">
        <v>165</v>
      </c>
      <c r="C368" s="12">
        <f>C369</f>
        <v>7605700</v>
      </c>
      <c r="D368" s="12">
        <f t="shared" ref="D368:F368" si="161">D369</f>
        <v>0</v>
      </c>
      <c r="E368" s="12">
        <f t="shared" si="161"/>
        <v>7605700</v>
      </c>
      <c r="F368" s="12">
        <f t="shared" si="161"/>
        <v>0</v>
      </c>
    </row>
    <row r="369" spans="1:6" x14ac:dyDescent="0.25">
      <c r="A369" s="21" t="s">
        <v>24</v>
      </c>
      <c r="B369" s="24" t="s">
        <v>25</v>
      </c>
      <c r="C369" s="12">
        <f>'[1]9.1 ведомства'!G737</f>
        <v>7605700</v>
      </c>
      <c r="D369" s="12">
        <f>'[1]9.1 ведомства'!H737</f>
        <v>0</v>
      </c>
      <c r="E369" s="12">
        <f>'[1]9.1 ведомства'!I737</f>
        <v>7605700</v>
      </c>
      <c r="F369" s="12">
        <f>'[1]9.1 ведомства'!J737</f>
        <v>0</v>
      </c>
    </row>
    <row r="370" spans="1:6" x14ac:dyDescent="0.25">
      <c r="A370" s="25" t="s">
        <v>294</v>
      </c>
      <c r="B370" s="33" t="s">
        <v>167</v>
      </c>
      <c r="C370" s="12">
        <f>C371</f>
        <v>6989600</v>
      </c>
      <c r="D370" s="12">
        <f t="shared" ref="D370:F370" si="162">D371</f>
        <v>0</v>
      </c>
      <c r="E370" s="12">
        <f t="shared" si="162"/>
        <v>6989600</v>
      </c>
      <c r="F370" s="12">
        <f t="shared" si="162"/>
        <v>0</v>
      </c>
    </row>
    <row r="371" spans="1:6" x14ac:dyDescent="0.25">
      <c r="A371" s="21" t="s">
        <v>24</v>
      </c>
      <c r="B371" s="24" t="s">
        <v>25</v>
      </c>
      <c r="C371" s="12">
        <f>'[1]9.1 ведомства'!G739</f>
        <v>6989600</v>
      </c>
      <c r="D371" s="12">
        <f>'[1]9.1 ведомства'!H739</f>
        <v>0</v>
      </c>
      <c r="E371" s="12">
        <f>'[1]9.1 ведомства'!I739</f>
        <v>6989600</v>
      </c>
      <c r="F371" s="12">
        <f>'[1]9.1 ведомства'!J739</f>
        <v>0</v>
      </c>
    </row>
    <row r="372" spans="1:6" ht="25.5" x14ac:dyDescent="0.25">
      <c r="A372" s="25" t="s">
        <v>295</v>
      </c>
      <c r="B372" s="33" t="s">
        <v>169</v>
      </c>
      <c r="C372" s="12">
        <f>C373</f>
        <v>8117239</v>
      </c>
      <c r="D372" s="12">
        <f t="shared" ref="D372:F372" si="163">D373</f>
        <v>0</v>
      </c>
      <c r="E372" s="12">
        <f t="shared" si="163"/>
        <v>8117239</v>
      </c>
      <c r="F372" s="12">
        <f t="shared" si="163"/>
        <v>0</v>
      </c>
    </row>
    <row r="373" spans="1:6" x14ac:dyDescent="0.25">
      <c r="A373" s="21" t="s">
        <v>24</v>
      </c>
      <c r="B373" s="24" t="s">
        <v>25</v>
      </c>
      <c r="C373" s="12">
        <f>'[1]9.1 ведомства'!G741</f>
        <v>8117239</v>
      </c>
      <c r="D373" s="12">
        <f>'[1]9.1 ведомства'!H741</f>
        <v>0</v>
      </c>
      <c r="E373" s="12">
        <f>'[1]9.1 ведомства'!I741</f>
        <v>8117239</v>
      </c>
      <c r="F373" s="12">
        <f>'[1]9.1 ведомства'!J741</f>
        <v>0</v>
      </c>
    </row>
    <row r="374" spans="1:6" x14ac:dyDescent="0.25">
      <c r="A374" s="25" t="s">
        <v>296</v>
      </c>
      <c r="B374" s="16" t="s">
        <v>297</v>
      </c>
      <c r="C374" s="12">
        <f>C375</f>
        <v>144000</v>
      </c>
      <c r="D374" s="12">
        <f t="shared" ref="D374:F374" si="164">D375</f>
        <v>0</v>
      </c>
      <c r="E374" s="12">
        <f t="shared" si="164"/>
        <v>144000</v>
      </c>
      <c r="F374" s="12">
        <f t="shared" si="164"/>
        <v>0</v>
      </c>
    </row>
    <row r="375" spans="1:6" x14ac:dyDescent="0.25">
      <c r="A375" s="17" t="s">
        <v>24</v>
      </c>
      <c r="B375" s="16" t="s">
        <v>25</v>
      </c>
      <c r="C375" s="12">
        <f>'[1]9.1 ведомства'!G744</f>
        <v>144000</v>
      </c>
      <c r="D375" s="12">
        <f>'[1]9.1 ведомства'!H744</f>
        <v>0</v>
      </c>
      <c r="E375" s="12">
        <f>'[1]9.1 ведомства'!I744</f>
        <v>144000</v>
      </c>
      <c r="F375" s="12">
        <f>'[1]9.1 ведомства'!J744</f>
        <v>0</v>
      </c>
    </row>
    <row r="376" spans="1:6" s="38" customFormat="1" ht="25.5" x14ac:dyDescent="0.25">
      <c r="A376" s="15" t="s">
        <v>298</v>
      </c>
      <c r="B376" s="19" t="s">
        <v>203</v>
      </c>
      <c r="C376" s="37">
        <f>C377</f>
        <v>72000</v>
      </c>
      <c r="D376" s="37">
        <f t="shared" ref="D376:F376" si="165">D377</f>
        <v>0</v>
      </c>
      <c r="E376" s="37">
        <f t="shared" si="165"/>
        <v>72000</v>
      </c>
      <c r="F376" s="37">
        <f t="shared" si="165"/>
        <v>0</v>
      </c>
    </row>
    <row r="377" spans="1:6" x14ac:dyDescent="0.25">
      <c r="A377" s="17" t="s">
        <v>24</v>
      </c>
      <c r="B377" s="16" t="s">
        <v>25</v>
      </c>
      <c r="C377" s="12">
        <f>'[1]9.1 ведомства'!G768</f>
        <v>72000</v>
      </c>
      <c r="D377" s="12">
        <f>'[1]9.1 ведомства'!H768</f>
        <v>0</v>
      </c>
      <c r="E377" s="12">
        <f>'[1]9.1 ведомства'!I768</f>
        <v>72000</v>
      </c>
      <c r="F377" s="12">
        <f>'[1]9.1 ведомства'!J768</f>
        <v>0</v>
      </c>
    </row>
    <row r="378" spans="1:6" s="13" customFormat="1" ht="25.5" x14ac:dyDescent="0.25">
      <c r="A378" s="15" t="s">
        <v>299</v>
      </c>
      <c r="B378" s="28" t="s">
        <v>201</v>
      </c>
      <c r="C378" s="12">
        <f>C379</f>
        <v>369679.31</v>
      </c>
      <c r="D378" s="12">
        <f t="shared" ref="D378:F378" si="166">D379</f>
        <v>0</v>
      </c>
      <c r="E378" s="12">
        <f t="shared" si="166"/>
        <v>369679.31</v>
      </c>
      <c r="F378" s="12">
        <f t="shared" si="166"/>
        <v>0</v>
      </c>
    </row>
    <row r="379" spans="1:6" x14ac:dyDescent="0.25">
      <c r="A379" s="17" t="s">
        <v>24</v>
      </c>
      <c r="B379" s="16" t="s">
        <v>25</v>
      </c>
      <c r="C379" s="12">
        <f>'[1]9.1 ведомства'!G745</f>
        <v>369679.31</v>
      </c>
      <c r="D379" s="12">
        <f>'[1]9.1 ведомства'!H745</f>
        <v>0</v>
      </c>
      <c r="E379" s="12">
        <f>'[1]9.1 ведомства'!I745</f>
        <v>369679.31</v>
      </c>
      <c r="F379" s="12">
        <f>'[1]9.1 ведомства'!J745</f>
        <v>0</v>
      </c>
    </row>
    <row r="380" spans="1:6" x14ac:dyDescent="0.25">
      <c r="A380" s="17" t="s">
        <v>300</v>
      </c>
      <c r="B380" s="16" t="s">
        <v>223</v>
      </c>
      <c r="C380" s="12">
        <f>C381</f>
        <v>310000</v>
      </c>
      <c r="D380" s="12">
        <f t="shared" ref="D380:F380" si="167">D381</f>
        <v>0</v>
      </c>
      <c r="E380" s="12">
        <f t="shared" si="167"/>
        <v>310000</v>
      </c>
      <c r="F380" s="12">
        <f t="shared" si="167"/>
        <v>0</v>
      </c>
    </row>
    <row r="381" spans="1:6" x14ac:dyDescent="0.25">
      <c r="A381" s="17" t="s">
        <v>24</v>
      </c>
      <c r="B381" s="16" t="s">
        <v>25</v>
      </c>
      <c r="C381" s="12">
        <f>'[1]9.1 ведомства'!G749</f>
        <v>310000</v>
      </c>
      <c r="D381" s="12">
        <f>'[1]9.1 ведомства'!H749</f>
        <v>0</v>
      </c>
      <c r="E381" s="12">
        <f>'[1]9.1 ведомства'!I749</f>
        <v>310000</v>
      </c>
      <c r="F381" s="12">
        <f>'[1]9.1 ведомства'!J749</f>
        <v>0</v>
      </c>
    </row>
    <row r="382" spans="1:6" x14ac:dyDescent="0.25">
      <c r="A382" s="54" t="s">
        <v>301</v>
      </c>
      <c r="B382" s="54"/>
      <c r="C382" s="12">
        <f>C383+C385+C393+C387+C389+C391</f>
        <v>15899700</v>
      </c>
      <c r="D382" s="12">
        <f t="shared" ref="D382:F382" si="168">D383+D385+D393+D387+D389+D391</f>
        <v>0</v>
      </c>
      <c r="E382" s="12">
        <f t="shared" si="168"/>
        <v>15899700</v>
      </c>
      <c r="F382" s="12">
        <f t="shared" si="168"/>
        <v>0</v>
      </c>
    </row>
    <row r="383" spans="1:6" s="13" customFormat="1" ht="25.5" x14ac:dyDescent="0.25">
      <c r="A383" s="15" t="s">
        <v>302</v>
      </c>
      <c r="B383" s="19" t="s">
        <v>70</v>
      </c>
      <c r="C383" s="12">
        <f>C384</f>
        <v>250000</v>
      </c>
      <c r="D383" s="12">
        <f t="shared" ref="D383:F383" si="169">D384</f>
        <v>0</v>
      </c>
      <c r="E383" s="12">
        <f t="shared" si="169"/>
        <v>250000</v>
      </c>
      <c r="F383" s="12">
        <f t="shared" si="169"/>
        <v>0</v>
      </c>
    </row>
    <row r="384" spans="1:6" x14ac:dyDescent="0.25">
      <c r="A384" s="17" t="s">
        <v>24</v>
      </c>
      <c r="B384" s="16" t="s">
        <v>25</v>
      </c>
      <c r="C384" s="12">
        <f>'[1]9.1 ведомства'!G754</f>
        <v>250000</v>
      </c>
      <c r="D384" s="12">
        <f>'[1]9.1 ведомства'!H754</f>
        <v>0</v>
      </c>
      <c r="E384" s="12">
        <f>'[1]9.1 ведомства'!I754</f>
        <v>250000</v>
      </c>
      <c r="F384" s="12">
        <f>'[1]9.1 ведомства'!J754</f>
        <v>0</v>
      </c>
    </row>
    <row r="385" spans="1:6" s="13" customFormat="1" ht="25.5" x14ac:dyDescent="0.25">
      <c r="A385" s="25" t="s">
        <v>303</v>
      </c>
      <c r="B385" s="33" t="s">
        <v>163</v>
      </c>
      <c r="C385" s="12">
        <f>C386</f>
        <v>13026360</v>
      </c>
      <c r="D385" s="12">
        <f t="shared" ref="D385:F385" si="170">D386</f>
        <v>0</v>
      </c>
      <c r="E385" s="12">
        <f t="shared" si="170"/>
        <v>13026360</v>
      </c>
      <c r="F385" s="12">
        <f t="shared" si="170"/>
        <v>0</v>
      </c>
    </row>
    <row r="386" spans="1:6" x14ac:dyDescent="0.25">
      <c r="A386" s="21" t="s">
        <v>24</v>
      </c>
      <c r="B386" s="24" t="s">
        <v>25</v>
      </c>
      <c r="C386" s="12">
        <f>'[1]9.1 ведомства'!G756</f>
        <v>13026360</v>
      </c>
      <c r="D386" s="12">
        <f>'[1]9.1 ведомства'!H756</f>
        <v>0</v>
      </c>
      <c r="E386" s="12">
        <f>'[1]9.1 ведомства'!I756</f>
        <v>13026360</v>
      </c>
      <c r="F386" s="12">
        <f>'[1]9.1 ведомства'!J756</f>
        <v>0</v>
      </c>
    </row>
    <row r="387" spans="1:6" x14ac:dyDescent="0.25">
      <c r="A387" s="25" t="s">
        <v>304</v>
      </c>
      <c r="B387" s="33" t="s">
        <v>165</v>
      </c>
      <c r="C387" s="12">
        <f>C388</f>
        <v>862400</v>
      </c>
      <c r="D387" s="12">
        <f t="shared" ref="D387:F387" si="171">D388</f>
        <v>0</v>
      </c>
      <c r="E387" s="12">
        <f t="shared" si="171"/>
        <v>862400</v>
      </c>
      <c r="F387" s="12">
        <f t="shared" si="171"/>
        <v>0</v>
      </c>
    </row>
    <row r="388" spans="1:6" x14ac:dyDescent="0.25">
      <c r="A388" s="21" t="s">
        <v>24</v>
      </c>
      <c r="B388" s="24" t="s">
        <v>25</v>
      </c>
      <c r="C388" s="12">
        <f>'[1]9.1 ведомства'!G758</f>
        <v>862400</v>
      </c>
      <c r="D388" s="12">
        <f>'[1]9.1 ведомства'!H758</f>
        <v>0</v>
      </c>
      <c r="E388" s="12">
        <f>'[1]9.1 ведомства'!I758</f>
        <v>862400</v>
      </c>
      <c r="F388" s="12">
        <f>'[1]9.1 ведомства'!J758</f>
        <v>0</v>
      </c>
    </row>
    <row r="389" spans="1:6" x14ac:dyDescent="0.25">
      <c r="A389" s="25" t="s">
        <v>305</v>
      </c>
      <c r="B389" s="33" t="s">
        <v>167</v>
      </c>
      <c r="C389" s="12">
        <f>C390</f>
        <v>1016900</v>
      </c>
      <c r="D389" s="12">
        <f t="shared" ref="D389:F389" si="172">D390</f>
        <v>0</v>
      </c>
      <c r="E389" s="12">
        <f t="shared" si="172"/>
        <v>1016900</v>
      </c>
      <c r="F389" s="12">
        <f t="shared" si="172"/>
        <v>0</v>
      </c>
    </row>
    <row r="390" spans="1:6" x14ac:dyDescent="0.25">
      <c r="A390" s="21" t="s">
        <v>24</v>
      </c>
      <c r="B390" s="24" t="s">
        <v>25</v>
      </c>
      <c r="C390" s="12">
        <f>'[1]9.1 ведомства'!G760</f>
        <v>1016900</v>
      </c>
      <c r="D390" s="12">
        <f>'[1]9.1 ведомства'!H760</f>
        <v>0</v>
      </c>
      <c r="E390" s="12">
        <f>'[1]9.1 ведомства'!I760</f>
        <v>1016900</v>
      </c>
      <c r="F390" s="12">
        <f>'[1]9.1 ведомства'!J760</f>
        <v>0</v>
      </c>
    </row>
    <row r="391" spans="1:6" ht="25.5" x14ac:dyDescent="0.25">
      <c r="A391" s="25" t="s">
        <v>306</v>
      </c>
      <c r="B391" s="33" t="s">
        <v>169</v>
      </c>
      <c r="C391" s="12">
        <f>C392</f>
        <v>735040</v>
      </c>
      <c r="D391" s="12">
        <f t="shared" ref="D391:F391" si="173">D392</f>
        <v>0</v>
      </c>
      <c r="E391" s="12">
        <f t="shared" si="173"/>
        <v>735040</v>
      </c>
      <c r="F391" s="12">
        <f t="shared" si="173"/>
        <v>0</v>
      </c>
    </row>
    <row r="392" spans="1:6" x14ac:dyDescent="0.25">
      <c r="A392" s="17" t="s">
        <v>24</v>
      </c>
      <c r="B392" s="24" t="s">
        <v>25</v>
      </c>
      <c r="C392" s="12">
        <f>'[1]9.1 ведомства'!G762</f>
        <v>735040</v>
      </c>
      <c r="D392" s="12">
        <f>'[1]9.1 ведомства'!H762</f>
        <v>0</v>
      </c>
      <c r="E392" s="12">
        <f>'[1]9.1 ведомства'!I762</f>
        <v>735040</v>
      </c>
      <c r="F392" s="12">
        <f>'[1]9.1 ведомства'!J762</f>
        <v>0</v>
      </c>
    </row>
    <row r="393" spans="1:6" ht="24" x14ac:dyDescent="0.25">
      <c r="A393" s="25" t="s">
        <v>307</v>
      </c>
      <c r="B393" s="29" t="s">
        <v>203</v>
      </c>
      <c r="C393" s="12">
        <f>C394</f>
        <v>9000</v>
      </c>
      <c r="D393" s="12">
        <f t="shared" ref="D393:F393" si="174">D394</f>
        <v>0</v>
      </c>
      <c r="E393" s="12">
        <f t="shared" si="174"/>
        <v>9000</v>
      </c>
      <c r="F393" s="12">
        <f t="shared" si="174"/>
        <v>0</v>
      </c>
    </row>
    <row r="394" spans="1:6" x14ac:dyDescent="0.25">
      <c r="A394" s="21" t="s">
        <v>24</v>
      </c>
      <c r="B394" s="24" t="s">
        <v>25</v>
      </c>
      <c r="C394" s="12">
        <f>'[1]9.1 ведомства'!G772</f>
        <v>9000</v>
      </c>
      <c r="D394" s="12">
        <f>'[1]9.1 ведомства'!H772</f>
        <v>0</v>
      </c>
      <c r="E394" s="12">
        <f>'[1]9.1 ведомства'!I772</f>
        <v>9000</v>
      </c>
      <c r="F394" s="12">
        <f>'[1]9.1 ведомства'!J772</f>
        <v>0</v>
      </c>
    </row>
    <row r="395" spans="1:6" ht="22.5" customHeight="1" x14ac:dyDescent="0.25">
      <c r="A395" s="54" t="s">
        <v>308</v>
      </c>
      <c r="B395" s="54"/>
      <c r="C395" s="12">
        <f>C396</f>
        <v>1484000</v>
      </c>
      <c r="D395" s="12">
        <f t="shared" ref="D395:F396" si="175">D396</f>
        <v>0</v>
      </c>
      <c r="E395" s="12">
        <f t="shared" si="175"/>
        <v>1500000</v>
      </c>
      <c r="F395" s="12">
        <f t="shared" si="175"/>
        <v>0</v>
      </c>
    </row>
    <row r="396" spans="1:6" s="13" customFormat="1" x14ac:dyDescent="0.25">
      <c r="A396" s="15" t="s">
        <v>309</v>
      </c>
      <c r="B396" s="16" t="s">
        <v>12</v>
      </c>
      <c r="C396" s="12">
        <f>C397</f>
        <v>1484000</v>
      </c>
      <c r="D396" s="12">
        <f t="shared" si="175"/>
        <v>0</v>
      </c>
      <c r="E396" s="12">
        <f t="shared" si="175"/>
        <v>1500000</v>
      </c>
      <c r="F396" s="12">
        <f t="shared" si="175"/>
        <v>0</v>
      </c>
    </row>
    <row r="397" spans="1:6" x14ac:dyDescent="0.25">
      <c r="A397" s="17" t="s">
        <v>13</v>
      </c>
      <c r="B397" s="18" t="s">
        <v>14</v>
      </c>
      <c r="C397" s="12">
        <f>'[1]9.1 ведомства'!G244</f>
        <v>1484000</v>
      </c>
      <c r="D397" s="12">
        <f>'[1]9.1 ведомства'!H244</f>
        <v>0</v>
      </c>
      <c r="E397" s="12">
        <f>'[1]9.1 ведомства'!I244</f>
        <v>1500000</v>
      </c>
      <c r="F397" s="12">
        <f>'[1]9.1 ведомства'!J244</f>
        <v>0</v>
      </c>
    </row>
    <row r="398" spans="1:6" ht="30.75" customHeight="1" x14ac:dyDescent="0.25">
      <c r="A398" s="54" t="s">
        <v>310</v>
      </c>
      <c r="B398" s="54"/>
      <c r="C398" s="12">
        <f>C399+C401+C411+C409+C403+C405+C407+C413+C415+C417</f>
        <v>42696200</v>
      </c>
      <c r="D398" s="12">
        <f t="shared" ref="D398:F398" si="176">D399+D401+D411+D409+D403+D405+D407+D413+D415+D417</f>
        <v>0</v>
      </c>
      <c r="E398" s="12">
        <f t="shared" si="176"/>
        <v>42696200</v>
      </c>
      <c r="F398" s="12">
        <f t="shared" si="176"/>
        <v>0</v>
      </c>
    </row>
    <row r="399" spans="1:6" s="13" customFormat="1" ht="25.5" x14ac:dyDescent="0.25">
      <c r="A399" s="15" t="s">
        <v>311</v>
      </c>
      <c r="B399" s="19" t="s">
        <v>70</v>
      </c>
      <c r="C399" s="12">
        <f>C400</f>
        <v>350000</v>
      </c>
      <c r="D399" s="12">
        <f t="shared" ref="D399:F399" si="177">D400</f>
        <v>0</v>
      </c>
      <c r="E399" s="12">
        <f t="shared" si="177"/>
        <v>350000</v>
      </c>
      <c r="F399" s="12">
        <f t="shared" si="177"/>
        <v>0</v>
      </c>
    </row>
    <row r="400" spans="1:6" x14ac:dyDescent="0.25">
      <c r="A400" s="17" t="s">
        <v>24</v>
      </c>
      <c r="B400" s="16" t="s">
        <v>25</v>
      </c>
      <c r="C400" s="12">
        <f>'[1]9.1 ведомства'!G776</f>
        <v>350000</v>
      </c>
      <c r="D400" s="12">
        <f>'[1]9.1 ведомства'!H776</f>
        <v>0</v>
      </c>
      <c r="E400" s="12">
        <f>'[1]9.1 ведомства'!I776</f>
        <v>350000</v>
      </c>
      <c r="F400" s="12">
        <f>'[1]9.1 ведомства'!J776</f>
        <v>0</v>
      </c>
    </row>
    <row r="401" spans="1:6" s="13" customFormat="1" ht="25.5" x14ac:dyDescent="0.25">
      <c r="A401" s="25" t="s">
        <v>312</v>
      </c>
      <c r="B401" s="33" t="s">
        <v>163</v>
      </c>
      <c r="C401" s="12">
        <f>C402</f>
        <v>15924918</v>
      </c>
      <c r="D401" s="12">
        <f t="shared" ref="D401:F401" si="178">D402</f>
        <v>0</v>
      </c>
      <c r="E401" s="12">
        <f t="shared" si="178"/>
        <v>15924918</v>
      </c>
      <c r="F401" s="12">
        <f t="shared" si="178"/>
        <v>0</v>
      </c>
    </row>
    <row r="402" spans="1:6" x14ac:dyDescent="0.25">
      <c r="A402" s="21" t="s">
        <v>24</v>
      </c>
      <c r="B402" s="24" t="s">
        <v>25</v>
      </c>
      <c r="C402" s="12">
        <f>'[1]9.1 ведомства'!G778</f>
        <v>15924918</v>
      </c>
      <c r="D402" s="12">
        <f>'[1]9.1 ведомства'!H778</f>
        <v>0</v>
      </c>
      <c r="E402" s="12">
        <f>'[1]9.1 ведомства'!I778</f>
        <v>15924918</v>
      </c>
      <c r="F402" s="12">
        <f>'[1]9.1 ведомства'!J778</f>
        <v>0</v>
      </c>
    </row>
    <row r="403" spans="1:6" x14ac:dyDescent="0.25">
      <c r="A403" s="25" t="s">
        <v>313</v>
      </c>
      <c r="B403" s="33" t="s">
        <v>165</v>
      </c>
      <c r="C403" s="12">
        <f>C404</f>
        <v>297200</v>
      </c>
      <c r="D403" s="12">
        <f t="shared" ref="D403:F403" si="179">D404</f>
        <v>0</v>
      </c>
      <c r="E403" s="12">
        <f t="shared" si="179"/>
        <v>297200</v>
      </c>
      <c r="F403" s="12">
        <f t="shared" si="179"/>
        <v>0</v>
      </c>
    </row>
    <row r="404" spans="1:6" x14ac:dyDescent="0.25">
      <c r="A404" s="21" t="s">
        <v>24</v>
      </c>
      <c r="B404" s="24" t="s">
        <v>25</v>
      </c>
      <c r="C404" s="12">
        <f>'[1]9.1 ведомства'!G780</f>
        <v>297200</v>
      </c>
      <c r="D404" s="12">
        <f>'[1]9.1 ведомства'!H780</f>
        <v>0</v>
      </c>
      <c r="E404" s="12">
        <f>'[1]9.1 ведомства'!I780</f>
        <v>297200</v>
      </c>
      <c r="F404" s="12">
        <f>'[1]9.1 ведомства'!J780</f>
        <v>0</v>
      </c>
    </row>
    <row r="405" spans="1:6" x14ac:dyDescent="0.25">
      <c r="A405" s="25" t="s">
        <v>314</v>
      </c>
      <c r="B405" s="33" t="s">
        <v>167</v>
      </c>
      <c r="C405" s="12">
        <f>C406</f>
        <v>300000</v>
      </c>
      <c r="D405" s="12">
        <f t="shared" ref="D405:F405" si="180">D406</f>
        <v>0</v>
      </c>
      <c r="E405" s="12">
        <f t="shared" si="180"/>
        <v>300000</v>
      </c>
      <c r="F405" s="12">
        <f t="shared" si="180"/>
        <v>0</v>
      </c>
    </row>
    <row r="406" spans="1:6" x14ac:dyDescent="0.25">
      <c r="A406" s="21" t="s">
        <v>24</v>
      </c>
      <c r="B406" s="24" t="s">
        <v>25</v>
      </c>
      <c r="C406" s="12">
        <f>'[1]9.1 ведомства'!G782</f>
        <v>300000</v>
      </c>
      <c r="D406" s="12">
        <f>'[1]9.1 ведомства'!H782</f>
        <v>0</v>
      </c>
      <c r="E406" s="12">
        <f>'[1]9.1 ведомства'!I782</f>
        <v>300000</v>
      </c>
      <c r="F406" s="12">
        <f>'[1]9.1 ведомства'!J782</f>
        <v>0</v>
      </c>
    </row>
    <row r="407" spans="1:6" ht="25.5" x14ac:dyDescent="0.25">
      <c r="A407" s="25" t="s">
        <v>315</v>
      </c>
      <c r="B407" s="33" t="s">
        <v>169</v>
      </c>
      <c r="C407" s="12">
        <f>C408</f>
        <v>1022582</v>
      </c>
      <c r="D407" s="12">
        <f t="shared" ref="D407:F407" si="181">D408</f>
        <v>0</v>
      </c>
      <c r="E407" s="12">
        <f t="shared" si="181"/>
        <v>1022582</v>
      </c>
      <c r="F407" s="12">
        <f t="shared" si="181"/>
        <v>0</v>
      </c>
    </row>
    <row r="408" spans="1:6" x14ac:dyDescent="0.25">
      <c r="A408" s="17" t="s">
        <v>24</v>
      </c>
      <c r="B408" s="24" t="s">
        <v>25</v>
      </c>
      <c r="C408" s="12">
        <f>'[1]9.1 ведомства'!G784</f>
        <v>1022582</v>
      </c>
      <c r="D408" s="12">
        <f>'[1]9.1 ведомства'!H784</f>
        <v>0</v>
      </c>
      <c r="E408" s="12">
        <f>'[1]9.1 ведомства'!I784</f>
        <v>1022582</v>
      </c>
      <c r="F408" s="12">
        <f>'[1]9.1 ведомства'!J784</f>
        <v>0</v>
      </c>
    </row>
    <row r="409" spans="1:6" ht="24" x14ac:dyDescent="0.25">
      <c r="A409" s="25" t="s">
        <v>311</v>
      </c>
      <c r="B409" s="29" t="s">
        <v>70</v>
      </c>
      <c r="C409" s="12">
        <f>C410</f>
        <v>411000</v>
      </c>
      <c r="D409" s="12">
        <f t="shared" ref="D409:F409" si="182">D410</f>
        <v>0</v>
      </c>
      <c r="E409" s="12">
        <f t="shared" si="182"/>
        <v>411000</v>
      </c>
      <c r="F409" s="12">
        <f t="shared" si="182"/>
        <v>0</v>
      </c>
    </row>
    <row r="410" spans="1:6" x14ac:dyDescent="0.25">
      <c r="A410" s="21" t="s">
        <v>24</v>
      </c>
      <c r="B410" s="24" t="s">
        <v>25</v>
      </c>
      <c r="C410" s="12">
        <f>'[1]9.1 ведомства'!G791</f>
        <v>411000</v>
      </c>
      <c r="D410" s="12">
        <f>'[1]9.1 ведомства'!H791</f>
        <v>0</v>
      </c>
      <c r="E410" s="12">
        <f>'[1]9.1 ведомства'!I791</f>
        <v>411000</v>
      </c>
      <c r="F410" s="12">
        <f>'[1]9.1 ведомства'!J791</f>
        <v>0</v>
      </c>
    </row>
    <row r="411" spans="1:6" ht="25.5" x14ac:dyDescent="0.25">
      <c r="A411" s="25" t="s">
        <v>316</v>
      </c>
      <c r="B411" s="33" t="s">
        <v>163</v>
      </c>
      <c r="C411" s="12">
        <f>C412</f>
        <v>17273686</v>
      </c>
      <c r="D411" s="12">
        <f t="shared" ref="D411:F411" si="183">D412</f>
        <v>0</v>
      </c>
      <c r="E411" s="12">
        <f t="shared" si="183"/>
        <v>17273686</v>
      </c>
      <c r="F411" s="12">
        <f t="shared" si="183"/>
        <v>0</v>
      </c>
    </row>
    <row r="412" spans="1:6" x14ac:dyDescent="0.25">
      <c r="A412" s="21" t="s">
        <v>24</v>
      </c>
      <c r="B412" s="24" t="s">
        <v>25</v>
      </c>
      <c r="C412" s="12">
        <f>'[1]9.1 ведомства'!G793</f>
        <v>17273686</v>
      </c>
      <c r="D412" s="12">
        <f>'[1]9.1 ведомства'!H793</f>
        <v>0</v>
      </c>
      <c r="E412" s="12">
        <f>'[1]9.1 ведомства'!I793</f>
        <v>17273686</v>
      </c>
      <c r="F412" s="12">
        <f>'[1]9.1 ведомства'!J793</f>
        <v>0</v>
      </c>
    </row>
    <row r="413" spans="1:6" x14ac:dyDescent="0.25">
      <c r="A413" s="25" t="s">
        <v>317</v>
      </c>
      <c r="B413" s="33" t="s">
        <v>165</v>
      </c>
      <c r="C413" s="12">
        <f>C414</f>
        <v>1224900</v>
      </c>
      <c r="D413" s="12">
        <f t="shared" ref="D413:F413" si="184">D414</f>
        <v>0</v>
      </c>
      <c r="E413" s="12">
        <f t="shared" si="184"/>
        <v>1224900</v>
      </c>
      <c r="F413" s="12">
        <f t="shared" si="184"/>
        <v>0</v>
      </c>
    </row>
    <row r="414" spans="1:6" x14ac:dyDescent="0.25">
      <c r="A414" s="21" t="s">
        <v>24</v>
      </c>
      <c r="B414" s="24" t="s">
        <v>25</v>
      </c>
      <c r="C414" s="12">
        <f>'[1]9.1 ведомства'!G794</f>
        <v>1224900</v>
      </c>
      <c r="D414" s="12">
        <f>'[1]9.1 ведомства'!H794</f>
        <v>0</v>
      </c>
      <c r="E414" s="12">
        <f>'[1]9.1 ведомства'!I794</f>
        <v>1224900</v>
      </c>
      <c r="F414" s="12">
        <f>'[1]9.1 ведомства'!J794</f>
        <v>0</v>
      </c>
    </row>
    <row r="415" spans="1:6" x14ac:dyDescent="0.25">
      <c r="A415" s="25" t="s">
        <v>318</v>
      </c>
      <c r="B415" s="33" t="s">
        <v>167</v>
      </c>
      <c r="C415" s="12">
        <f>C416</f>
        <v>487700</v>
      </c>
      <c r="D415" s="12">
        <f t="shared" ref="D415:F415" si="185">D416</f>
        <v>0</v>
      </c>
      <c r="E415" s="12">
        <f t="shared" si="185"/>
        <v>487700</v>
      </c>
      <c r="F415" s="12">
        <f t="shared" si="185"/>
        <v>0</v>
      </c>
    </row>
    <row r="416" spans="1:6" x14ac:dyDescent="0.25">
      <c r="A416" s="21" t="s">
        <v>24</v>
      </c>
      <c r="B416" s="24" t="s">
        <v>25</v>
      </c>
      <c r="C416" s="12">
        <f>'[1]9.1 ведомства'!G796</f>
        <v>487700</v>
      </c>
      <c r="D416" s="12">
        <f>'[1]9.1 ведомства'!H796</f>
        <v>0</v>
      </c>
      <c r="E416" s="12">
        <f>'[1]9.1 ведомства'!I796</f>
        <v>487700</v>
      </c>
      <c r="F416" s="12">
        <f>'[1]9.1 ведомства'!J796</f>
        <v>0</v>
      </c>
    </row>
    <row r="417" spans="1:6" ht="25.5" x14ac:dyDescent="0.25">
      <c r="A417" s="25" t="s">
        <v>319</v>
      </c>
      <c r="B417" s="33" t="s">
        <v>169</v>
      </c>
      <c r="C417" s="12">
        <f>C418</f>
        <v>5404214</v>
      </c>
      <c r="D417" s="12">
        <f t="shared" ref="D417:F417" si="186">D418</f>
        <v>0</v>
      </c>
      <c r="E417" s="12">
        <f t="shared" si="186"/>
        <v>5404214</v>
      </c>
      <c r="F417" s="12">
        <f t="shared" si="186"/>
        <v>0</v>
      </c>
    </row>
    <row r="418" spans="1:6" x14ac:dyDescent="0.25">
      <c r="A418" s="21" t="s">
        <v>24</v>
      </c>
      <c r="B418" s="24" t="s">
        <v>25</v>
      </c>
      <c r="C418" s="12">
        <f>'[1]9.1 ведомства'!G798</f>
        <v>5404214</v>
      </c>
      <c r="D418" s="12">
        <f>'[1]9.1 ведомства'!H798</f>
        <v>0</v>
      </c>
      <c r="E418" s="12">
        <f>'[1]9.1 ведомства'!I798</f>
        <v>5404214</v>
      </c>
      <c r="F418" s="12">
        <f>'[1]9.1 ведомства'!J798</f>
        <v>0</v>
      </c>
    </row>
    <row r="419" spans="1:6" ht="24" customHeight="1" x14ac:dyDescent="0.25">
      <c r="A419" s="55" t="s">
        <v>320</v>
      </c>
      <c r="B419" s="56"/>
      <c r="C419" s="12">
        <f>C420</f>
        <v>47880651.780000001</v>
      </c>
      <c r="D419" s="12">
        <f t="shared" ref="D419:F419" si="187">D420</f>
        <v>0</v>
      </c>
      <c r="E419" s="12">
        <f t="shared" si="187"/>
        <v>62780651.780000001</v>
      </c>
      <c r="F419" s="12">
        <f t="shared" si="187"/>
        <v>0</v>
      </c>
    </row>
    <row r="420" spans="1:6" x14ac:dyDescent="0.25">
      <c r="A420" s="55" t="s">
        <v>321</v>
      </c>
      <c r="B420" s="56"/>
      <c r="C420" s="12">
        <f>C421+C423</f>
        <v>47880651.780000001</v>
      </c>
      <c r="D420" s="12">
        <f t="shared" ref="D420:F420" si="188">D421+D423</f>
        <v>0</v>
      </c>
      <c r="E420" s="12">
        <f t="shared" si="188"/>
        <v>62780651.780000001</v>
      </c>
      <c r="F420" s="12">
        <f t="shared" si="188"/>
        <v>0</v>
      </c>
    </row>
    <row r="421" spans="1:6" x14ac:dyDescent="0.25">
      <c r="A421" s="17" t="s">
        <v>322</v>
      </c>
      <c r="B421" s="16" t="s">
        <v>67</v>
      </c>
      <c r="C421" s="12">
        <f>C422</f>
        <v>17880651.780000001</v>
      </c>
      <c r="D421" s="12">
        <f t="shared" ref="D421:F421" si="189">D422</f>
        <v>0</v>
      </c>
      <c r="E421" s="12">
        <f t="shared" si="189"/>
        <v>17880651.780000001</v>
      </c>
      <c r="F421" s="12">
        <f t="shared" si="189"/>
        <v>0</v>
      </c>
    </row>
    <row r="422" spans="1:6" x14ac:dyDescent="0.25">
      <c r="A422" s="17" t="s">
        <v>22</v>
      </c>
      <c r="B422" s="18" t="s">
        <v>23</v>
      </c>
      <c r="C422" s="12">
        <f>'[1]9.1 ведомства'!G331</f>
        <v>17880651.780000001</v>
      </c>
      <c r="D422" s="12">
        <f>'[1]9.1 ведомства'!H331</f>
        <v>0</v>
      </c>
      <c r="E422" s="12">
        <f>'[1]9.1 ведомства'!I331</f>
        <v>17880651.780000001</v>
      </c>
      <c r="F422" s="12">
        <f>'[1]9.1 ведомства'!J331</f>
        <v>0</v>
      </c>
    </row>
    <row r="423" spans="1:6" x14ac:dyDescent="0.25">
      <c r="A423" s="17" t="s">
        <v>323</v>
      </c>
      <c r="B423" s="18" t="s">
        <v>324</v>
      </c>
      <c r="C423" s="12">
        <f>C424</f>
        <v>30000000</v>
      </c>
      <c r="D423" s="12">
        <f t="shared" ref="D423:F423" si="190">D424</f>
        <v>0</v>
      </c>
      <c r="E423" s="12">
        <f t="shared" si="190"/>
        <v>44900000</v>
      </c>
      <c r="F423" s="12">
        <f t="shared" si="190"/>
        <v>0</v>
      </c>
    </row>
    <row r="424" spans="1:6" x14ac:dyDescent="0.25">
      <c r="A424" s="17" t="s">
        <v>22</v>
      </c>
      <c r="B424" s="18" t="s">
        <v>23</v>
      </c>
      <c r="C424" s="12">
        <f>'[1]9.1 ведомства'!G377</f>
        <v>30000000</v>
      </c>
      <c r="D424" s="12">
        <f>'[1]9.1 ведомства'!H377</f>
        <v>0</v>
      </c>
      <c r="E424" s="12">
        <f>'[1]9.1 ведомства'!I377</f>
        <v>44900000</v>
      </c>
      <c r="F424" s="12">
        <f>'[1]9.1 ведомства'!J377</f>
        <v>0</v>
      </c>
    </row>
    <row r="425" spans="1:6" s="39" customFormat="1" x14ac:dyDescent="0.25">
      <c r="A425" s="51" t="s">
        <v>325</v>
      </c>
      <c r="B425" s="52"/>
      <c r="C425" s="12">
        <f>C426+C429</f>
        <v>38419058.079999998</v>
      </c>
      <c r="D425" s="12">
        <f t="shared" ref="D425:F425" si="191">D426+D429</f>
        <v>24472940</v>
      </c>
      <c r="E425" s="12">
        <f t="shared" si="191"/>
        <v>21255918.359999999</v>
      </c>
      <c r="F425" s="12">
        <f t="shared" si="191"/>
        <v>13540020</v>
      </c>
    </row>
    <row r="426" spans="1:6" s="39" customFormat="1" ht="24" customHeight="1" x14ac:dyDescent="0.25">
      <c r="A426" s="57" t="s">
        <v>326</v>
      </c>
      <c r="B426" s="58"/>
      <c r="C426" s="12">
        <f>C427</f>
        <v>7234549.4500000002</v>
      </c>
      <c r="D426" s="12">
        <f t="shared" ref="D426:F427" si="192">D427</f>
        <v>4608408</v>
      </c>
      <c r="E426" s="12">
        <f t="shared" si="192"/>
        <v>0</v>
      </c>
      <c r="F426" s="12">
        <f t="shared" si="192"/>
        <v>0</v>
      </c>
    </row>
    <row r="427" spans="1:6" ht="25.5" x14ac:dyDescent="0.25">
      <c r="A427" s="15" t="s">
        <v>327</v>
      </c>
      <c r="B427" s="19" t="s">
        <v>328</v>
      </c>
      <c r="C427" s="12">
        <f>C428</f>
        <v>7234549.4500000002</v>
      </c>
      <c r="D427" s="12">
        <f t="shared" si="192"/>
        <v>4608408</v>
      </c>
      <c r="E427" s="12">
        <f t="shared" si="192"/>
        <v>0</v>
      </c>
      <c r="F427" s="12">
        <f t="shared" si="192"/>
        <v>0</v>
      </c>
    </row>
    <row r="428" spans="1:6" x14ac:dyDescent="0.25">
      <c r="A428" s="21" t="s">
        <v>33</v>
      </c>
      <c r="B428" s="24" t="s">
        <v>34</v>
      </c>
      <c r="C428" s="12">
        <f>'[1]9.1 ведомства'!G992</f>
        <v>7234549.4500000002</v>
      </c>
      <c r="D428" s="12">
        <f>'[1]9.1 ведомства'!H992</f>
        <v>4608408</v>
      </c>
      <c r="E428" s="12">
        <f>'[1]9.1 ведомства'!I992</f>
        <v>0</v>
      </c>
      <c r="F428" s="12">
        <f>'[1]9.1 ведомства'!J992</f>
        <v>0</v>
      </c>
    </row>
    <row r="429" spans="1:6" x14ac:dyDescent="0.25">
      <c r="A429" s="49" t="s">
        <v>329</v>
      </c>
      <c r="B429" s="50"/>
      <c r="C429" s="12">
        <f>C430</f>
        <v>31184508.629999999</v>
      </c>
      <c r="D429" s="12">
        <f t="shared" ref="D429:F430" si="193">D430</f>
        <v>19864532</v>
      </c>
      <c r="E429" s="12">
        <f t="shared" si="193"/>
        <v>21255918.359999999</v>
      </c>
      <c r="F429" s="12">
        <f t="shared" si="193"/>
        <v>13540020</v>
      </c>
    </row>
    <row r="430" spans="1:6" s="39" customFormat="1" ht="25.5" x14ac:dyDescent="0.25">
      <c r="A430" s="15" t="s">
        <v>327</v>
      </c>
      <c r="B430" s="19" t="s">
        <v>328</v>
      </c>
      <c r="C430" s="12">
        <f>C431</f>
        <v>31184508.629999999</v>
      </c>
      <c r="D430" s="12">
        <f t="shared" si="193"/>
        <v>19864532</v>
      </c>
      <c r="E430" s="12">
        <f t="shared" si="193"/>
        <v>21255918.359999999</v>
      </c>
      <c r="F430" s="12">
        <f t="shared" si="193"/>
        <v>13540020</v>
      </c>
    </row>
    <row r="431" spans="1:6" s="39" customFormat="1" x14ac:dyDescent="0.25">
      <c r="A431" s="21" t="s">
        <v>33</v>
      </c>
      <c r="B431" s="24" t="s">
        <v>34</v>
      </c>
      <c r="C431" s="12">
        <f>'[1]9.1 ведомства'!G995</f>
        <v>31184508.629999999</v>
      </c>
      <c r="D431" s="12">
        <f>'[1]9.1 ведомства'!H995</f>
        <v>19864532</v>
      </c>
      <c r="E431" s="12">
        <f>'[1]9.1 ведомства'!I995</f>
        <v>21255918.359999999</v>
      </c>
      <c r="F431" s="12">
        <f>'[1]9.1 ведомства'!J995</f>
        <v>13540020</v>
      </c>
    </row>
    <row r="432" spans="1:6" ht="29.25" customHeight="1" x14ac:dyDescent="0.25">
      <c r="A432" s="51" t="s">
        <v>330</v>
      </c>
      <c r="B432" s="52"/>
      <c r="C432" s="12">
        <f>C433</f>
        <v>3845000</v>
      </c>
      <c r="D432" s="12">
        <f t="shared" ref="D432:F433" si="194">D433</f>
        <v>0</v>
      </c>
      <c r="E432" s="12">
        <f t="shared" si="194"/>
        <v>3845000</v>
      </c>
      <c r="F432" s="12">
        <f t="shared" si="194"/>
        <v>0</v>
      </c>
    </row>
    <row r="433" spans="1:6" x14ac:dyDescent="0.25">
      <c r="A433" s="25" t="s">
        <v>331</v>
      </c>
      <c r="B433" s="20" t="s">
        <v>332</v>
      </c>
      <c r="C433" s="12">
        <f>C434</f>
        <v>3845000</v>
      </c>
      <c r="D433" s="12">
        <f t="shared" si="194"/>
        <v>0</v>
      </c>
      <c r="E433" s="12">
        <f t="shared" si="194"/>
        <v>3845000</v>
      </c>
      <c r="F433" s="12">
        <f t="shared" si="194"/>
        <v>0</v>
      </c>
    </row>
    <row r="434" spans="1:6" x14ac:dyDescent="0.25">
      <c r="A434" s="21" t="s">
        <v>33</v>
      </c>
      <c r="B434" s="24" t="s">
        <v>34</v>
      </c>
      <c r="C434" s="12">
        <f>'[1]9.1 ведомства'!G889</f>
        <v>3845000</v>
      </c>
      <c r="D434" s="12">
        <f>'[1]9.1 ведомства'!H889</f>
        <v>0</v>
      </c>
      <c r="E434" s="12">
        <f>'[1]9.1 ведомства'!I889</f>
        <v>3845000</v>
      </c>
      <c r="F434" s="12">
        <f>'[1]9.1 ведомства'!J889</f>
        <v>0</v>
      </c>
    </row>
    <row r="435" spans="1:6" ht="26.25" customHeight="1" x14ac:dyDescent="0.25">
      <c r="A435" s="51" t="s">
        <v>333</v>
      </c>
      <c r="B435" s="52"/>
      <c r="C435" s="12">
        <f>C436+C438+C440+C442</f>
        <v>90000</v>
      </c>
      <c r="D435" s="12">
        <f t="shared" ref="D435:F435" si="195">D436+D438+D440+D442</f>
        <v>0</v>
      </c>
      <c r="E435" s="12">
        <f t="shared" si="195"/>
        <v>90000</v>
      </c>
      <c r="F435" s="12">
        <f t="shared" si="195"/>
        <v>0</v>
      </c>
    </row>
    <row r="436" spans="1:6" ht="25.5" x14ac:dyDescent="0.25">
      <c r="A436" s="21" t="s">
        <v>334</v>
      </c>
      <c r="B436" s="16" t="s">
        <v>335</v>
      </c>
      <c r="C436" s="12">
        <f>C437</f>
        <v>10000</v>
      </c>
      <c r="D436" s="12">
        <f t="shared" ref="D436:F436" si="196">D437</f>
        <v>0</v>
      </c>
      <c r="E436" s="12">
        <f t="shared" si="196"/>
        <v>10000</v>
      </c>
      <c r="F436" s="12">
        <f t="shared" si="196"/>
        <v>0</v>
      </c>
    </row>
    <row r="437" spans="1:6" x14ac:dyDescent="0.25">
      <c r="A437" s="21" t="s">
        <v>33</v>
      </c>
      <c r="B437" s="24" t="s">
        <v>34</v>
      </c>
      <c r="C437" s="12">
        <f>'[1]9.1 ведомства'!G140</f>
        <v>10000</v>
      </c>
      <c r="D437" s="12">
        <f>'[1]9.1 ведомства'!H140</f>
        <v>0</v>
      </c>
      <c r="E437" s="12">
        <f>'[1]9.1 ведомства'!I140</f>
        <v>10000</v>
      </c>
      <c r="F437" s="12">
        <f>'[1]9.1 ведомства'!J140</f>
        <v>0</v>
      </c>
    </row>
    <row r="438" spans="1:6" x14ac:dyDescent="0.25">
      <c r="A438" s="21" t="s">
        <v>336</v>
      </c>
      <c r="B438" s="16" t="s">
        <v>337</v>
      </c>
      <c r="C438" s="12">
        <f>C439</f>
        <v>40000</v>
      </c>
      <c r="D438" s="12">
        <f t="shared" ref="D438:F438" si="197">D439</f>
        <v>0</v>
      </c>
      <c r="E438" s="12">
        <f t="shared" si="197"/>
        <v>40000</v>
      </c>
      <c r="F438" s="12">
        <f t="shared" si="197"/>
        <v>0</v>
      </c>
    </row>
    <row r="439" spans="1:6" x14ac:dyDescent="0.25">
      <c r="A439" s="21" t="s">
        <v>33</v>
      </c>
      <c r="B439" s="24" t="s">
        <v>34</v>
      </c>
      <c r="C439" s="12">
        <f>'[1]9.1 ведомства'!G142</f>
        <v>40000</v>
      </c>
      <c r="D439" s="12">
        <f>'[1]9.1 ведомства'!H142</f>
        <v>0</v>
      </c>
      <c r="E439" s="12">
        <f>'[1]9.1 ведомства'!I142</f>
        <v>40000</v>
      </c>
      <c r="F439" s="12">
        <f>'[1]9.1 ведомства'!J142</f>
        <v>0</v>
      </c>
    </row>
    <row r="440" spans="1:6" x14ac:dyDescent="0.25">
      <c r="A440" s="21" t="s">
        <v>338</v>
      </c>
      <c r="B440" s="16" t="s">
        <v>339</v>
      </c>
      <c r="C440" s="12">
        <f>C441</f>
        <v>10000</v>
      </c>
      <c r="D440" s="12">
        <f t="shared" ref="D440:F440" si="198">D441</f>
        <v>0</v>
      </c>
      <c r="E440" s="12">
        <f t="shared" si="198"/>
        <v>10000</v>
      </c>
      <c r="F440" s="12">
        <f t="shared" si="198"/>
        <v>0</v>
      </c>
    </row>
    <row r="441" spans="1:6" x14ac:dyDescent="0.25">
      <c r="A441" s="21" t="s">
        <v>33</v>
      </c>
      <c r="B441" s="24" t="s">
        <v>34</v>
      </c>
      <c r="C441" s="12">
        <f>'[1]9.1 ведомства'!G145</f>
        <v>10000</v>
      </c>
      <c r="D441" s="12">
        <f>'[1]9.1 ведомства'!H145</f>
        <v>0</v>
      </c>
      <c r="E441" s="12">
        <f>'[1]9.1 ведомства'!I145</f>
        <v>10000</v>
      </c>
      <c r="F441" s="12">
        <f>'[1]9.1 ведомства'!J145</f>
        <v>0</v>
      </c>
    </row>
    <row r="442" spans="1:6" ht="25.5" x14ac:dyDescent="0.25">
      <c r="A442" s="21" t="s">
        <v>340</v>
      </c>
      <c r="B442" s="16" t="s">
        <v>341</v>
      </c>
      <c r="C442" s="12">
        <f>C443</f>
        <v>30000</v>
      </c>
      <c r="D442" s="12">
        <f t="shared" ref="D442:F442" si="199">D443</f>
        <v>0</v>
      </c>
      <c r="E442" s="12">
        <f t="shared" si="199"/>
        <v>30000</v>
      </c>
      <c r="F442" s="12">
        <f t="shared" si="199"/>
        <v>0</v>
      </c>
    </row>
    <row r="443" spans="1:6" x14ac:dyDescent="0.25">
      <c r="A443" s="21" t="s">
        <v>33</v>
      </c>
      <c r="B443" s="24" t="s">
        <v>34</v>
      </c>
      <c r="C443" s="12">
        <f>'[1]9.1 ведомства'!G148</f>
        <v>30000</v>
      </c>
      <c r="D443" s="12">
        <f>'[1]9.1 ведомства'!H148</f>
        <v>0</v>
      </c>
      <c r="E443" s="12">
        <f>'[1]9.1 ведомства'!I148</f>
        <v>30000</v>
      </c>
      <c r="F443" s="12">
        <f>'[1]9.1 ведомства'!J148</f>
        <v>0</v>
      </c>
    </row>
    <row r="444" spans="1:6" s="39" customFormat="1" x14ac:dyDescent="0.25">
      <c r="A444" s="53" t="s">
        <v>342</v>
      </c>
      <c r="B444" s="53"/>
      <c r="C444" s="40">
        <f>C13+C49+C65+C143+C217+C328+C419+C425+C432+C435</f>
        <v>3125866074.170001</v>
      </c>
      <c r="D444" s="40">
        <f>D13+D49+D65+D143+D217+D328+D419+D425+D432+D435</f>
        <v>1698868391.98</v>
      </c>
      <c r="E444" s="40">
        <f>E13+E49+E65+E143+E217+E328+E419+E425+E432+E435</f>
        <v>2468398220.5599999</v>
      </c>
      <c r="F444" s="40">
        <f>F13+F49+F65+F143+F217+F328+F419+F425+F432+F435</f>
        <v>1101828831.98</v>
      </c>
    </row>
    <row r="445" spans="1:6" x14ac:dyDescent="0.25">
      <c r="A445" s="41"/>
    </row>
    <row r="446" spans="1:6" x14ac:dyDescent="0.25">
      <c r="A446" s="41"/>
      <c r="B446" s="42" t="s">
        <v>343</v>
      </c>
      <c r="E446" s="43"/>
      <c r="F446" s="43"/>
    </row>
    <row r="447" spans="1:6" x14ac:dyDescent="0.25">
      <c r="A447" s="41"/>
      <c r="E447" s="43"/>
      <c r="F447" s="43"/>
    </row>
    <row r="448" spans="1:6" x14ac:dyDescent="0.25">
      <c r="A448" s="41"/>
      <c r="E448" s="43"/>
      <c r="F448" s="43"/>
    </row>
    <row r="449" spans="1:6" x14ac:dyDescent="0.25">
      <c r="A449" s="41"/>
    </row>
    <row r="450" spans="1:6" x14ac:dyDescent="0.25">
      <c r="A450" s="41"/>
    </row>
    <row r="451" spans="1:6" x14ac:dyDescent="0.25">
      <c r="A451" s="41"/>
    </row>
    <row r="452" spans="1:6" x14ac:dyDescent="0.25">
      <c r="A452" s="41"/>
    </row>
    <row r="453" spans="1:6" x14ac:dyDescent="0.25">
      <c r="A453" s="41"/>
    </row>
    <row r="454" spans="1:6" x14ac:dyDescent="0.25">
      <c r="A454" s="41"/>
    </row>
    <row r="455" spans="1:6" x14ac:dyDescent="0.25">
      <c r="A455" s="41"/>
    </row>
    <row r="456" spans="1:6" x14ac:dyDescent="0.25">
      <c r="A456" s="41"/>
    </row>
    <row r="457" spans="1:6" x14ac:dyDescent="0.25">
      <c r="A457" s="41"/>
    </row>
    <row r="458" spans="1:6" x14ac:dyDescent="0.25">
      <c r="A458" s="41"/>
      <c r="B458" s="46"/>
      <c r="C458" s="47"/>
      <c r="D458" s="47"/>
      <c r="E458" s="47"/>
      <c r="F458" s="47"/>
    </row>
    <row r="459" spans="1:6" x14ac:dyDescent="0.25">
      <c r="A459" s="41"/>
      <c r="B459" s="46"/>
      <c r="C459" s="47"/>
      <c r="D459" s="47"/>
      <c r="E459" s="47"/>
      <c r="F459" s="47"/>
    </row>
    <row r="460" spans="1:6" x14ac:dyDescent="0.25">
      <c r="A460" s="41"/>
      <c r="B460" s="46"/>
      <c r="C460" s="47"/>
      <c r="D460" s="47"/>
      <c r="E460" s="47"/>
      <c r="F460" s="47"/>
    </row>
    <row r="461" spans="1:6" x14ac:dyDescent="0.25">
      <c r="A461" s="41"/>
      <c r="B461" s="46"/>
      <c r="C461" s="47"/>
      <c r="D461" s="47"/>
      <c r="E461" s="47"/>
      <c r="F461" s="47"/>
    </row>
    <row r="462" spans="1:6" x14ac:dyDescent="0.25">
      <c r="A462" s="41"/>
      <c r="B462" s="46"/>
      <c r="C462" s="47"/>
      <c r="D462" s="47"/>
      <c r="E462" s="47"/>
      <c r="F462" s="47"/>
    </row>
    <row r="463" spans="1:6" x14ac:dyDescent="0.25">
      <c r="A463" s="41"/>
      <c r="B463" s="46"/>
      <c r="C463" s="47"/>
      <c r="D463" s="47"/>
      <c r="E463" s="47"/>
      <c r="F463" s="47"/>
    </row>
    <row r="464" spans="1:6" x14ac:dyDescent="0.25">
      <c r="A464" s="41"/>
      <c r="B464" s="46"/>
      <c r="C464" s="47"/>
      <c r="D464" s="47"/>
      <c r="E464" s="47"/>
      <c r="F464" s="47"/>
    </row>
    <row r="465" spans="1:6" x14ac:dyDescent="0.25">
      <c r="A465" s="41"/>
      <c r="B465" s="46"/>
      <c r="C465" s="47"/>
      <c r="D465" s="47"/>
      <c r="E465" s="47"/>
      <c r="F465" s="47"/>
    </row>
    <row r="466" spans="1:6" x14ac:dyDescent="0.25">
      <c r="A466" s="41"/>
      <c r="B466" s="46"/>
      <c r="C466" s="47"/>
      <c r="D466" s="47"/>
      <c r="E466" s="47"/>
      <c r="F466" s="47"/>
    </row>
    <row r="467" spans="1:6" x14ac:dyDescent="0.25">
      <c r="A467" s="41"/>
      <c r="B467" s="46"/>
      <c r="C467" s="47"/>
      <c r="D467" s="47"/>
      <c r="E467" s="47"/>
      <c r="F467" s="47"/>
    </row>
    <row r="468" spans="1:6" x14ac:dyDescent="0.25">
      <c r="A468" s="41"/>
      <c r="B468" s="46"/>
      <c r="C468" s="47"/>
      <c r="D468" s="47"/>
      <c r="E468" s="47"/>
      <c r="F468" s="47"/>
    </row>
    <row r="469" spans="1:6" x14ac:dyDescent="0.25">
      <c r="A469" s="41"/>
      <c r="B469" s="46"/>
      <c r="C469" s="47"/>
      <c r="D469" s="47"/>
      <c r="E469" s="47"/>
      <c r="F469" s="47"/>
    </row>
    <row r="470" spans="1:6" x14ac:dyDescent="0.25">
      <c r="A470" s="41"/>
      <c r="B470" s="46"/>
      <c r="C470" s="47"/>
      <c r="D470" s="47"/>
      <c r="E470" s="47"/>
      <c r="F470" s="47"/>
    </row>
    <row r="471" spans="1:6" x14ac:dyDescent="0.25">
      <c r="A471" s="41"/>
      <c r="B471" s="46"/>
      <c r="C471" s="47"/>
      <c r="D471" s="47"/>
      <c r="E471" s="47"/>
      <c r="F471" s="47"/>
    </row>
    <row r="472" spans="1:6" x14ac:dyDescent="0.25">
      <c r="A472" s="41"/>
      <c r="B472" s="46"/>
      <c r="C472" s="47"/>
      <c r="D472" s="47"/>
      <c r="E472" s="47"/>
      <c r="F472" s="47"/>
    </row>
    <row r="473" spans="1:6" x14ac:dyDescent="0.25">
      <c r="A473" s="41"/>
      <c r="B473" s="46"/>
      <c r="C473" s="47"/>
      <c r="D473" s="47"/>
      <c r="E473" s="47"/>
      <c r="F473" s="47"/>
    </row>
    <row r="474" spans="1:6" x14ac:dyDescent="0.25">
      <c r="A474" s="41"/>
      <c r="B474" s="46"/>
      <c r="C474" s="47"/>
      <c r="D474" s="47"/>
      <c r="E474" s="47"/>
      <c r="F474" s="47"/>
    </row>
    <row r="475" spans="1:6" x14ac:dyDescent="0.25">
      <c r="A475" s="41"/>
      <c r="B475" s="46"/>
      <c r="C475" s="47"/>
      <c r="D475" s="47"/>
      <c r="E475" s="47"/>
      <c r="F475" s="47"/>
    </row>
    <row r="476" spans="1:6" x14ac:dyDescent="0.25">
      <c r="A476" s="41"/>
      <c r="B476" s="46"/>
      <c r="C476" s="47"/>
      <c r="D476" s="47"/>
      <c r="E476" s="47"/>
      <c r="F476" s="47"/>
    </row>
    <row r="477" spans="1:6" x14ac:dyDescent="0.25">
      <c r="A477" s="41"/>
      <c r="B477" s="46"/>
      <c r="C477" s="47"/>
      <c r="D477" s="47"/>
      <c r="E477" s="47"/>
      <c r="F477" s="47"/>
    </row>
    <row r="478" spans="1:6" x14ac:dyDescent="0.25">
      <c r="A478" s="41"/>
      <c r="B478" s="46"/>
      <c r="C478" s="47"/>
      <c r="D478" s="47"/>
      <c r="E478" s="47"/>
      <c r="F478" s="47"/>
    </row>
    <row r="479" spans="1:6" x14ac:dyDescent="0.25">
      <c r="A479" s="41"/>
      <c r="B479" s="46"/>
      <c r="C479" s="47"/>
      <c r="D479" s="47"/>
      <c r="E479" s="47"/>
      <c r="F479" s="47"/>
    </row>
    <row r="480" spans="1:6" x14ac:dyDescent="0.25">
      <c r="A480" s="41"/>
      <c r="B480" s="46"/>
      <c r="C480" s="47"/>
      <c r="D480" s="47"/>
      <c r="E480" s="47"/>
      <c r="F480" s="47"/>
    </row>
    <row r="481" spans="1:6" x14ac:dyDescent="0.25">
      <c r="A481" s="41"/>
      <c r="B481" s="46"/>
      <c r="C481" s="47"/>
      <c r="D481" s="47"/>
      <c r="E481" s="47"/>
      <c r="F481" s="47"/>
    </row>
    <row r="482" spans="1:6" x14ac:dyDescent="0.25">
      <c r="A482" s="41"/>
      <c r="B482" s="46"/>
      <c r="C482" s="47"/>
      <c r="D482" s="47"/>
      <c r="E482" s="47"/>
      <c r="F482" s="47"/>
    </row>
    <row r="483" spans="1:6" x14ac:dyDescent="0.25">
      <c r="A483" s="41"/>
      <c r="B483" s="46"/>
      <c r="C483" s="47"/>
      <c r="D483" s="47"/>
      <c r="E483" s="47"/>
      <c r="F483" s="47"/>
    </row>
    <row r="484" spans="1:6" x14ac:dyDescent="0.25">
      <c r="A484" s="41"/>
      <c r="B484" s="46"/>
      <c r="C484" s="47"/>
      <c r="D484" s="47"/>
      <c r="E484" s="47"/>
      <c r="F484" s="47"/>
    </row>
    <row r="485" spans="1:6" x14ac:dyDescent="0.25">
      <c r="A485" s="41"/>
      <c r="B485" s="46"/>
      <c r="C485" s="47"/>
      <c r="D485" s="47"/>
      <c r="E485" s="47"/>
      <c r="F485" s="47"/>
    </row>
    <row r="486" spans="1:6" x14ac:dyDescent="0.25">
      <c r="A486" s="41"/>
      <c r="B486" s="46"/>
      <c r="C486" s="47"/>
      <c r="D486" s="47"/>
      <c r="E486" s="47"/>
      <c r="F486" s="47"/>
    </row>
    <row r="487" spans="1:6" x14ac:dyDescent="0.25">
      <c r="A487" s="41"/>
      <c r="B487" s="46"/>
      <c r="C487" s="47"/>
      <c r="D487" s="47"/>
      <c r="E487" s="47"/>
      <c r="F487" s="47"/>
    </row>
    <row r="488" spans="1:6" x14ac:dyDescent="0.25">
      <c r="A488" s="41"/>
      <c r="B488" s="46"/>
      <c r="C488" s="47"/>
      <c r="D488" s="47"/>
      <c r="E488" s="47"/>
      <c r="F488" s="47"/>
    </row>
    <row r="489" spans="1:6" x14ac:dyDescent="0.25">
      <c r="A489" s="41"/>
      <c r="B489" s="46"/>
      <c r="C489" s="47"/>
      <c r="D489" s="47"/>
      <c r="E489" s="47"/>
      <c r="F489" s="47"/>
    </row>
    <row r="490" spans="1:6" x14ac:dyDescent="0.25">
      <c r="A490" s="41"/>
      <c r="B490" s="46"/>
      <c r="C490" s="47"/>
      <c r="D490" s="47"/>
      <c r="E490" s="47"/>
      <c r="F490" s="47"/>
    </row>
    <row r="491" spans="1:6" x14ac:dyDescent="0.25">
      <c r="A491" s="41"/>
      <c r="B491" s="46"/>
      <c r="C491" s="47"/>
      <c r="D491" s="47"/>
      <c r="E491" s="47"/>
      <c r="F491" s="47"/>
    </row>
    <row r="492" spans="1:6" x14ac:dyDescent="0.25">
      <c r="A492" s="41"/>
      <c r="B492" s="46"/>
      <c r="C492" s="47"/>
      <c r="D492" s="47"/>
      <c r="E492" s="47"/>
      <c r="F492" s="47"/>
    </row>
    <row r="493" spans="1:6" x14ac:dyDescent="0.25">
      <c r="A493" s="41"/>
      <c r="B493" s="46"/>
      <c r="C493" s="47"/>
      <c r="D493" s="47"/>
      <c r="E493" s="47"/>
      <c r="F493" s="47"/>
    </row>
    <row r="494" spans="1:6" x14ac:dyDescent="0.25">
      <c r="A494" s="41"/>
      <c r="B494" s="46"/>
      <c r="C494" s="47"/>
      <c r="D494" s="47"/>
      <c r="E494" s="47"/>
      <c r="F494" s="47"/>
    </row>
    <row r="495" spans="1:6" x14ac:dyDescent="0.25">
      <c r="A495" s="41"/>
      <c r="B495" s="46"/>
      <c r="C495" s="47"/>
      <c r="D495" s="47"/>
      <c r="E495" s="47"/>
      <c r="F495" s="47"/>
    </row>
    <row r="496" spans="1:6" x14ac:dyDescent="0.25">
      <c r="A496" s="41"/>
      <c r="B496" s="46"/>
      <c r="C496" s="47"/>
      <c r="D496" s="47"/>
      <c r="E496" s="47"/>
      <c r="F496" s="47"/>
    </row>
    <row r="497" spans="1:6" x14ac:dyDescent="0.25">
      <c r="A497" s="41"/>
      <c r="B497" s="46"/>
      <c r="C497" s="47"/>
      <c r="D497" s="47"/>
      <c r="E497" s="47"/>
      <c r="F497" s="47"/>
    </row>
    <row r="498" spans="1:6" x14ac:dyDescent="0.25">
      <c r="A498" s="41"/>
      <c r="B498" s="46"/>
      <c r="C498" s="47"/>
      <c r="D498" s="47"/>
      <c r="E498" s="47"/>
      <c r="F498" s="47"/>
    </row>
    <row r="499" spans="1:6" x14ac:dyDescent="0.25">
      <c r="A499" s="41"/>
      <c r="B499" s="46"/>
      <c r="C499" s="47"/>
      <c r="D499" s="47"/>
      <c r="E499" s="47"/>
      <c r="F499" s="47"/>
    </row>
    <row r="500" spans="1:6" x14ac:dyDescent="0.25">
      <c r="A500" s="41"/>
      <c r="B500" s="46"/>
      <c r="C500" s="47"/>
      <c r="D500" s="47"/>
      <c r="E500" s="47"/>
      <c r="F500" s="47"/>
    </row>
    <row r="501" spans="1:6" x14ac:dyDescent="0.25">
      <c r="A501" s="41"/>
      <c r="B501" s="46"/>
      <c r="C501" s="47"/>
      <c r="D501" s="47"/>
      <c r="E501" s="47"/>
      <c r="F501" s="47"/>
    </row>
    <row r="502" spans="1:6" x14ac:dyDescent="0.25">
      <c r="A502" s="41"/>
      <c r="B502" s="46"/>
      <c r="C502" s="47"/>
      <c r="D502" s="47"/>
      <c r="E502" s="47"/>
      <c r="F502" s="47"/>
    </row>
    <row r="503" spans="1:6" x14ac:dyDescent="0.25">
      <c r="A503" s="41"/>
      <c r="B503" s="46"/>
      <c r="C503" s="47"/>
      <c r="D503" s="47"/>
      <c r="E503" s="47"/>
      <c r="F503" s="47"/>
    </row>
    <row r="504" spans="1:6" x14ac:dyDescent="0.25">
      <c r="A504" s="41"/>
      <c r="B504" s="46"/>
      <c r="C504" s="47"/>
      <c r="D504" s="47"/>
      <c r="E504" s="47"/>
      <c r="F504" s="47"/>
    </row>
    <row r="505" spans="1:6" x14ac:dyDescent="0.25">
      <c r="A505" s="41"/>
      <c r="B505" s="46"/>
      <c r="C505" s="47"/>
      <c r="D505" s="47"/>
      <c r="E505" s="47"/>
      <c r="F505" s="47"/>
    </row>
    <row r="506" spans="1:6" x14ac:dyDescent="0.25">
      <c r="A506" s="41"/>
      <c r="B506" s="46"/>
      <c r="C506" s="47"/>
      <c r="D506" s="47"/>
      <c r="E506" s="47"/>
      <c r="F506" s="47"/>
    </row>
    <row r="507" spans="1:6" x14ac:dyDescent="0.25">
      <c r="A507" s="41"/>
      <c r="B507" s="46"/>
      <c r="C507" s="47"/>
      <c r="D507" s="47"/>
      <c r="E507" s="47"/>
      <c r="F507" s="47"/>
    </row>
    <row r="508" spans="1:6" x14ac:dyDescent="0.25">
      <c r="A508" s="41"/>
      <c r="B508" s="46"/>
      <c r="C508" s="47"/>
      <c r="D508" s="47"/>
      <c r="E508" s="47"/>
      <c r="F508" s="47"/>
    </row>
    <row r="509" spans="1:6" x14ac:dyDescent="0.25">
      <c r="A509" s="41"/>
      <c r="B509" s="46"/>
      <c r="C509" s="47"/>
      <c r="D509" s="47"/>
      <c r="E509" s="47"/>
      <c r="F509" s="47"/>
    </row>
    <row r="510" spans="1:6" x14ac:dyDescent="0.25">
      <c r="A510" s="41"/>
      <c r="B510" s="46"/>
      <c r="C510" s="47"/>
      <c r="D510" s="47"/>
      <c r="E510" s="47"/>
      <c r="F510" s="47"/>
    </row>
    <row r="511" spans="1:6" x14ac:dyDescent="0.25">
      <c r="A511" s="41"/>
      <c r="B511" s="46"/>
      <c r="C511" s="47"/>
      <c r="D511" s="47"/>
      <c r="E511" s="47"/>
      <c r="F511" s="47"/>
    </row>
    <row r="512" spans="1:6" x14ac:dyDescent="0.25">
      <c r="A512" s="41"/>
      <c r="B512" s="46"/>
      <c r="C512" s="47"/>
      <c r="D512" s="47"/>
      <c r="E512" s="47"/>
      <c r="F512" s="47"/>
    </row>
    <row r="513" spans="1:6" x14ac:dyDescent="0.25">
      <c r="A513" s="41"/>
      <c r="B513" s="46"/>
      <c r="C513" s="47"/>
      <c r="D513" s="47"/>
      <c r="E513" s="47"/>
      <c r="F513" s="47"/>
    </row>
    <row r="514" spans="1:6" x14ac:dyDescent="0.25">
      <c r="A514" s="41"/>
      <c r="B514" s="46"/>
      <c r="C514" s="47"/>
      <c r="D514" s="47"/>
      <c r="E514" s="47"/>
      <c r="F514" s="47"/>
    </row>
    <row r="515" spans="1:6" x14ac:dyDescent="0.25">
      <c r="A515" s="41"/>
      <c r="B515" s="46"/>
      <c r="C515" s="47"/>
      <c r="D515" s="47"/>
      <c r="E515" s="47"/>
      <c r="F515" s="47"/>
    </row>
    <row r="516" spans="1:6" x14ac:dyDescent="0.25">
      <c r="A516" s="41"/>
      <c r="B516" s="46"/>
      <c r="C516" s="47"/>
      <c r="D516" s="47"/>
      <c r="E516" s="47"/>
      <c r="F516" s="47"/>
    </row>
    <row r="517" spans="1:6" x14ac:dyDescent="0.25">
      <c r="A517" s="41"/>
      <c r="B517" s="46"/>
      <c r="C517" s="47"/>
      <c r="D517" s="47"/>
      <c r="E517" s="47"/>
      <c r="F517" s="47"/>
    </row>
    <row r="518" spans="1:6" x14ac:dyDescent="0.25">
      <c r="A518" s="41"/>
      <c r="B518" s="46"/>
      <c r="C518" s="47"/>
      <c r="D518" s="47"/>
      <c r="E518" s="47"/>
      <c r="F518" s="47"/>
    </row>
    <row r="519" spans="1:6" x14ac:dyDescent="0.25">
      <c r="A519" s="41"/>
      <c r="B519" s="46"/>
      <c r="C519" s="47"/>
      <c r="D519" s="47"/>
      <c r="E519" s="47"/>
      <c r="F519" s="47"/>
    </row>
    <row r="520" spans="1:6" x14ac:dyDescent="0.25">
      <c r="A520" s="41"/>
      <c r="B520" s="46"/>
      <c r="C520" s="47"/>
      <c r="D520" s="47"/>
      <c r="E520" s="47"/>
      <c r="F520" s="47"/>
    </row>
    <row r="521" spans="1:6" x14ac:dyDescent="0.25">
      <c r="A521" s="41"/>
      <c r="B521" s="46"/>
      <c r="C521" s="47"/>
      <c r="D521" s="47"/>
      <c r="E521" s="47"/>
      <c r="F521" s="47"/>
    </row>
    <row r="522" spans="1:6" x14ac:dyDescent="0.25">
      <c r="A522" s="41"/>
      <c r="B522" s="46"/>
      <c r="C522" s="47"/>
      <c r="D522" s="47"/>
      <c r="E522" s="47"/>
      <c r="F522" s="47"/>
    </row>
    <row r="523" spans="1:6" x14ac:dyDescent="0.25">
      <c r="A523" s="41"/>
      <c r="B523" s="46"/>
      <c r="C523" s="47"/>
      <c r="D523" s="47"/>
      <c r="E523" s="47"/>
      <c r="F523" s="47"/>
    </row>
    <row r="524" spans="1:6" x14ac:dyDescent="0.25">
      <c r="A524" s="41"/>
      <c r="B524" s="46"/>
      <c r="C524" s="47"/>
      <c r="D524" s="47"/>
      <c r="E524" s="47"/>
      <c r="F524" s="47"/>
    </row>
    <row r="525" spans="1:6" x14ac:dyDescent="0.25">
      <c r="A525" s="41"/>
      <c r="B525" s="46"/>
      <c r="C525" s="47"/>
      <c r="D525" s="47"/>
      <c r="E525" s="47"/>
      <c r="F525" s="47"/>
    </row>
    <row r="526" spans="1:6" x14ac:dyDescent="0.25">
      <c r="A526" s="41"/>
      <c r="B526" s="46"/>
      <c r="C526" s="47"/>
      <c r="D526" s="47"/>
      <c r="E526" s="47"/>
      <c r="F526" s="47"/>
    </row>
    <row r="527" spans="1:6" x14ac:dyDescent="0.25">
      <c r="A527" s="41"/>
      <c r="B527" s="46"/>
      <c r="C527" s="47"/>
      <c r="D527" s="47"/>
      <c r="E527" s="47"/>
      <c r="F527" s="47"/>
    </row>
    <row r="528" spans="1:6" x14ac:dyDescent="0.25">
      <c r="A528" s="41"/>
      <c r="B528" s="46"/>
      <c r="C528" s="47"/>
      <c r="D528" s="47"/>
      <c r="E528" s="47"/>
      <c r="F528" s="47"/>
    </row>
    <row r="529" spans="1:6" x14ac:dyDescent="0.25">
      <c r="A529" s="41"/>
      <c r="B529" s="46"/>
      <c r="C529" s="47"/>
      <c r="D529" s="47"/>
      <c r="E529" s="47"/>
      <c r="F529" s="47"/>
    </row>
    <row r="530" spans="1:6" x14ac:dyDescent="0.25">
      <c r="A530" s="41"/>
      <c r="B530" s="46"/>
      <c r="C530" s="47"/>
      <c r="D530" s="47"/>
      <c r="E530" s="47"/>
      <c r="F530" s="47"/>
    </row>
    <row r="531" spans="1:6" x14ac:dyDescent="0.25">
      <c r="A531" s="41"/>
      <c r="B531" s="46"/>
      <c r="C531" s="47"/>
      <c r="D531" s="47"/>
      <c r="E531" s="47"/>
      <c r="F531" s="47"/>
    </row>
    <row r="532" spans="1:6" x14ac:dyDescent="0.25">
      <c r="A532" s="41"/>
      <c r="B532" s="46"/>
      <c r="C532" s="47"/>
      <c r="D532" s="47"/>
      <c r="E532" s="47"/>
      <c r="F532" s="47"/>
    </row>
    <row r="533" spans="1:6" x14ac:dyDescent="0.25">
      <c r="A533" s="41"/>
      <c r="B533" s="46"/>
      <c r="C533" s="47"/>
      <c r="D533" s="47"/>
      <c r="E533" s="47"/>
      <c r="F533" s="47"/>
    </row>
    <row r="534" spans="1:6" x14ac:dyDescent="0.25">
      <c r="A534" s="41"/>
      <c r="B534" s="46"/>
      <c r="C534" s="47"/>
      <c r="D534" s="47"/>
      <c r="E534" s="47"/>
      <c r="F534" s="47"/>
    </row>
    <row r="535" spans="1:6" x14ac:dyDescent="0.25">
      <c r="A535" s="41"/>
      <c r="B535" s="46"/>
      <c r="C535" s="47"/>
      <c r="D535" s="47"/>
      <c r="E535" s="47"/>
      <c r="F535" s="47"/>
    </row>
    <row r="536" spans="1:6" x14ac:dyDescent="0.25">
      <c r="A536" s="41"/>
      <c r="B536" s="46"/>
      <c r="C536" s="47"/>
      <c r="D536" s="47"/>
      <c r="E536" s="47"/>
      <c r="F536" s="47"/>
    </row>
    <row r="537" spans="1:6" x14ac:dyDescent="0.25">
      <c r="A537" s="41"/>
      <c r="B537" s="46"/>
      <c r="C537" s="47"/>
      <c r="D537" s="47"/>
      <c r="E537" s="47"/>
      <c r="F537" s="47"/>
    </row>
    <row r="538" spans="1:6" x14ac:dyDescent="0.25">
      <c r="A538" s="41"/>
      <c r="B538" s="46"/>
      <c r="C538" s="47"/>
      <c r="D538" s="47"/>
      <c r="E538" s="47"/>
      <c r="F538" s="47"/>
    </row>
    <row r="539" spans="1:6" x14ac:dyDescent="0.25">
      <c r="A539" s="41"/>
      <c r="B539" s="46"/>
      <c r="C539" s="47"/>
      <c r="D539" s="47"/>
      <c r="E539" s="47"/>
      <c r="F539" s="47"/>
    </row>
    <row r="540" spans="1:6" x14ac:dyDescent="0.25">
      <c r="A540" s="41"/>
      <c r="B540" s="46"/>
      <c r="C540" s="47"/>
      <c r="D540" s="47"/>
      <c r="E540" s="47"/>
      <c r="F540" s="47"/>
    </row>
    <row r="541" spans="1:6" x14ac:dyDescent="0.25">
      <c r="A541" s="41"/>
      <c r="B541" s="46"/>
      <c r="C541" s="47"/>
      <c r="D541" s="47"/>
      <c r="E541" s="47"/>
      <c r="F541" s="47"/>
    </row>
    <row r="542" spans="1:6" x14ac:dyDescent="0.25">
      <c r="A542" s="41"/>
      <c r="B542" s="46"/>
      <c r="C542" s="47"/>
      <c r="D542" s="47"/>
      <c r="E542" s="47"/>
      <c r="F542" s="47"/>
    </row>
    <row r="543" spans="1:6" x14ac:dyDescent="0.25">
      <c r="A543" s="41"/>
      <c r="B543" s="46"/>
      <c r="C543" s="47"/>
      <c r="D543" s="47"/>
      <c r="E543" s="47"/>
      <c r="F543" s="47"/>
    </row>
    <row r="544" spans="1:6" x14ac:dyDescent="0.25">
      <c r="A544" s="41"/>
      <c r="B544" s="46"/>
      <c r="C544" s="47"/>
      <c r="D544" s="47"/>
      <c r="E544" s="47"/>
      <c r="F544" s="47"/>
    </row>
    <row r="545" spans="1:6" x14ac:dyDescent="0.25">
      <c r="A545" s="41"/>
      <c r="B545" s="46"/>
      <c r="C545" s="47"/>
      <c r="D545" s="47"/>
      <c r="E545" s="47"/>
      <c r="F545" s="47"/>
    </row>
    <row r="546" spans="1:6" x14ac:dyDescent="0.25">
      <c r="A546" s="41"/>
      <c r="B546" s="46"/>
      <c r="C546" s="47"/>
      <c r="D546" s="47"/>
      <c r="E546" s="47"/>
      <c r="F546" s="47"/>
    </row>
    <row r="547" spans="1:6" x14ac:dyDescent="0.25">
      <c r="A547" s="41"/>
      <c r="B547" s="46"/>
      <c r="C547" s="47"/>
      <c r="D547" s="47"/>
      <c r="E547" s="47"/>
      <c r="F547" s="47"/>
    </row>
    <row r="548" spans="1:6" x14ac:dyDescent="0.25">
      <c r="A548" s="41"/>
      <c r="B548" s="46"/>
      <c r="C548" s="47"/>
      <c r="D548" s="47"/>
      <c r="E548" s="47"/>
      <c r="F548" s="47"/>
    </row>
    <row r="549" spans="1:6" x14ac:dyDescent="0.25">
      <c r="A549" s="41"/>
      <c r="B549" s="46"/>
      <c r="C549" s="47"/>
      <c r="D549" s="47"/>
      <c r="E549" s="47"/>
      <c r="F549" s="47"/>
    </row>
    <row r="550" spans="1:6" x14ac:dyDescent="0.25">
      <c r="A550" s="41"/>
      <c r="B550" s="46"/>
      <c r="C550" s="47"/>
      <c r="D550" s="47"/>
      <c r="E550" s="47"/>
      <c r="F550" s="47"/>
    </row>
    <row r="551" spans="1:6" x14ac:dyDescent="0.25">
      <c r="A551" s="41"/>
      <c r="B551" s="46"/>
      <c r="C551" s="47"/>
      <c r="D551" s="47"/>
      <c r="E551" s="47"/>
      <c r="F551" s="47"/>
    </row>
    <row r="552" spans="1:6" x14ac:dyDescent="0.25">
      <c r="A552" s="41"/>
      <c r="B552" s="46"/>
      <c r="C552" s="47"/>
      <c r="D552" s="47"/>
      <c r="E552" s="47"/>
      <c r="F552" s="47"/>
    </row>
    <row r="553" spans="1:6" x14ac:dyDescent="0.25">
      <c r="A553" s="41"/>
      <c r="B553" s="46"/>
      <c r="C553" s="47"/>
      <c r="D553" s="47"/>
      <c r="E553" s="47"/>
      <c r="F553" s="47"/>
    </row>
    <row r="554" spans="1:6" x14ac:dyDescent="0.25">
      <c r="A554" s="41"/>
      <c r="B554" s="46"/>
      <c r="C554" s="47"/>
      <c r="D554" s="47"/>
      <c r="E554" s="47"/>
      <c r="F554" s="47"/>
    </row>
    <row r="555" spans="1:6" x14ac:dyDescent="0.25">
      <c r="A555" s="41"/>
      <c r="B555" s="46"/>
      <c r="C555" s="47"/>
      <c r="D555" s="47"/>
      <c r="E555" s="47"/>
      <c r="F555" s="47"/>
    </row>
    <row r="556" spans="1:6" x14ac:dyDescent="0.25">
      <c r="A556" s="41"/>
      <c r="B556" s="46"/>
      <c r="C556" s="47"/>
      <c r="D556" s="47"/>
      <c r="E556" s="47"/>
      <c r="F556" s="47"/>
    </row>
    <row r="557" spans="1:6" x14ac:dyDescent="0.25">
      <c r="A557" s="41"/>
      <c r="B557" s="46"/>
      <c r="C557" s="47"/>
      <c r="D557" s="47"/>
      <c r="E557" s="47"/>
      <c r="F557" s="47"/>
    </row>
    <row r="558" spans="1:6" x14ac:dyDescent="0.25">
      <c r="A558" s="41"/>
      <c r="B558" s="46"/>
      <c r="C558" s="47"/>
      <c r="D558" s="47"/>
      <c r="E558" s="47"/>
      <c r="F558" s="47"/>
    </row>
    <row r="559" spans="1:6" x14ac:dyDescent="0.25">
      <c r="A559" s="41"/>
      <c r="B559" s="46"/>
      <c r="C559" s="47"/>
      <c r="D559" s="47"/>
      <c r="E559" s="47"/>
      <c r="F559" s="47"/>
    </row>
    <row r="560" spans="1:6" x14ac:dyDescent="0.25">
      <c r="A560" s="41"/>
      <c r="B560" s="46"/>
      <c r="C560" s="47"/>
      <c r="D560" s="47"/>
      <c r="E560" s="47"/>
      <c r="F560" s="47"/>
    </row>
    <row r="561" spans="1:6" x14ac:dyDescent="0.25">
      <c r="A561" s="41"/>
      <c r="B561" s="46"/>
      <c r="C561" s="47"/>
      <c r="D561" s="47"/>
      <c r="E561" s="47"/>
      <c r="F561" s="47"/>
    </row>
    <row r="562" spans="1:6" x14ac:dyDescent="0.25">
      <c r="A562" s="41"/>
      <c r="B562" s="46"/>
      <c r="C562" s="47"/>
      <c r="D562" s="47"/>
      <c r="E562" s="47"/>
      <c r="F562" s="47"/>
    </row>
    <row r="563" spans="1:6" x14ac:dyDescent="0.25">
      <c r="A563" s="41"/>
      <c r="B563" s="46"/>
      <c r="C563" s="47"/>
      <c r="D563" s="47"/>
      <c r="E563" s="47"/>
      <c r="F563" s="47"/>
    </row>
    <row r="564" spans="1:6" x14ac:dyDescent="0.25">
      <c r="A564" s="41"/>
      <c r="B564" s="46"/>
      <c r="C564" s="47"/>
      <c r="D564" s="47"/>
      <c r="E564" s="47"/>
      <c r="F564" s="47"/>
    </row>
    <row r="565" spans="1:6" x14ac:dyDescent="0.25">
      <c r="A565" s="41"/>
      <c r="B565" s="46"/>
      <c r="C565" s="47"/>
      <c r="D565" s="47"/>
      <c r="E565" s="47"/>
      <c r="F565" s="47"/>
    </row>
    <row r="566" spans="1:6" x14ac:dyDescent="0.25">
      <c r="A566" s="41"/>
      <c r="B566" s="46"/>
      <c r="C566" s="47"/>
      <c r="D566" s="47"/>
      <c r="E566" s="47"/>
      <c r="F566" s="47"/>
    </row>
    <row r="567" spans="1:6" x14ac:dyDescent="0.25">
      <c r="A567" s="41"/>
      <c r="B567" s="46"/>
      <c r="C567" s="47"/>
      <c r="D567" s="47"/>
      <c r="E567" s="47"/>
      <c r="F567" s="47"/>
    </row>
    <row r="568" spans="1:6" x14ac:dyDescent="0.25">
      <c r="A568" s="41"/>
      <c r="B568" s="46"/>
      <c r="C568" s="47"/>
      <c r="D568" s="47"/>
      <c r="E568" s="47"/>
      <c r="F568" s="47"/>
    </row>
    <row r="569" spans="1:6" x14ac:dyDescent="0.25">
      <c r="A569" s="41"/>
      <c r="B569" s="46"/>
      <c r="C569" s="47"/>
      <c r="D569" s="47"/>
      <c r="E569" s="47"/>
      <c r="F569" s="47"/>
    </row>
    <row r="570" spans="1:6" x14ac:dyDescent="0.25">
      <c r="A570" s="41"/>
      <c r="B570" s="46"/>
      <c r="C570" s="47"/>
      <c r="D570" s="47"/>
      <c r="E570" s="47"/>
      <c r="F570" s="47"/>
    </row>
    <row r="571" spans="1:6" x14ac:dyDescent="0.25">
      <c r="A571" s="41"/>
      <c r="B571" s="46"/>
      <c r="C571" s="47"/>
      <c r="D571" s="47"/>
      <c r="E571" s="47"/>
      <c r="F571" s="47"/>
    </row>
    <row r="572" spans="1:6" x14ac:dyDescent="0.25">
      <c r="A572" s="41"/>
      <c r="B572" s="46"/>
      <c r="C572" s="47"/>
      <c r="D572" s="47"/>
      <c r="E572" s="47"/>
      <c r="F572" s="47"/>
    </row>
    <row r="573" spans="1:6" x14ac:dyDescent="0.25">
      <c r="A573" s="41"/>
      <c r="B573" s="46"/>
      <c r="C573" s="47"/>
      <c r="D573" s="47"/>
      <c r="E573" s="47"/>
      <c r="F573" s="47"/>
    </row>
    <row r="574" spans="1:6" x14ac:dyDescent="0.25">
      <c r="A574" s="41"/>
      <c r="B574" s="46"/>
      <c r="C574" s="47"/>
      <c r="D574" s="47"/>
      <c r="E574" s="47"/>
      <c r="F574" s="47"/>
    </row>
    <row r="575" spans="1:6" x14ac:dyDescent="0.25">
      <c r="A575" s="41"/>
      <c r="B575" s="46"/>
      <c r="C575" s="47"/>
      <c r="D575" s="47"/>
      <c r="E575" s="47"/>
      <c r="F575" s="47"/>
    </row>
    <row r="576" spans="1:6" x14ac:dyDescent="0.25">
      <c r="A576" s="41"/>
      <c r="B576" s="46"/>
      <c r="C576" s="47"/>
      <c r="D576" s="47"/>
      <c r="E576" s="47"/>
      <c r="F576" s="47"/>
    </row>
    <row r="577" spans="1:6" x14ac:dyDescent="0.25">
      <c r="A577" s="41"/>
      <c r="B577" s="46"/>
      <c r="C577" s="47"/>
      <c r="D577" s="47"/>
      <c r="E577" s="47"/>
      <c r="F577" s="47"/>
    </row>
    <row r="578" spans="1:6" x14ac:dyDescent="0.25">
      <c r="A578" s="41"/>
      <c r="B578" s="46"/>
      <c r="C578" s="47"/>
      <c r="D578" s="47"/>
      <c r="E578" s="47"/>
      <c r="F578" s="47"/>
    </row>
    <row r="579" spans="1:6" x14ac:dyDescent="0.25">
      <c r="A579" s="41"/>
      <c r="B579" s="46"/>
      <c r="C579" s="47"/>
      <c r="D579" s="47"/>
      <c r="E579" s="47"/>
      <c r="F579" s="47"/>
    </row>
    <row r="580" spans="1:6" x14ac:dyDescent="0.25">
      <c r="A580" s="41"/>
      <c r="B580" s="46"/>
      <c r="C580" s="47"/>
      <c r="D580" s="47"/>
      <c r="E580" s="47"/>
      <c r="F580" s="47"/>
    </row>
    <row r="581" spans="1:6" x14ac:dyDescent="0.25">
      <c r="A581" s="41"/>
      <c r="B581" s="46"/>
      <c r="C581" s="47"/>
      <c r="D581" s="47"/>
      <c r="E581" s="47"/>
      <c r="F581" s="47"/>
    </row>
    <row r="582" spans="1:6" x14ac:dyDescent="0.25">
      <c r="A582" s="41"/>
      <c r="B582" s="46"/>
      <c r="C582" s="47"/>
      <c r="D582" s="47"/>
      <c r="E582" s="47"/>
      <c r="F582" s="47"/>
    </row>
    <row r="583" spans="1:6" x14ac:dyDescent="0.25">
      <c r="A583" s="41"/>
      <c r="B583" s="46"/>
      <c r="C583" s="47"/>
      <c r="D583" s="47"/>
      <c r="E583" s="47"/>
      <c r="F583" s="47"/>
    </row>
    <row r="584" spans="1:6" x14ac:dyDescent="0.25">
      <c r="A584" s="41"/>
      <c r="B584" s="46"/>
      <c r="C584" s="47"/>
      <c r="D584" s="47"/>
      <c r="E584" s="47"/>
      <c r="F584" s="47"/>
    </row>
    <row r="585" spans="1:6" x14ac:dyDescent="0.25">
      <c r="A585" s="41"/>
      <c r="B585" s="46"/>
      <c r="C585" s="47"/>
      <c r="D585" s="47"/>
      <c r="E585" s="47"/>
      <c r="F585" s="47"/>
    </row>
    <row r="586" spans="1:6" x14ac:dyDescent="0.25">
      <c r="A586" s="41"/>
      <c r="B586" s="46"/>
      <c r="C586" s="47"/>
      <c r="D586" s="47"/>
      <c r="E586" s="47"/>
      <c r="F586" s="47"/>
    </row>
    <row r="587" spans="1:6" x14ac:dyDescent="0.25">
      <c r="A587" s="41"/>
      <c r="B587" s="46"/>
      <c r="C587" s="47"/>
      <c r="D587" s="47"/>
      <c r="E587" s="47"/>
      <c r="F587" s="47"/>
    </row>
    <row r="588" spans="1:6" x14ac:dyDescent="0.25">
      <c r="A588" s="41"/>
      <c r="B588" s="46"/>
      <c r="C588" s="47"/>
      <c r="D588" s="47"/>
      <c r="E588" s="47"/>
      <c r="F588" s="47"/>
    </row>
    <row r="589" spans="1:6" x14ac:dyDescent="0.25">
      <c r="A589" s="41"/>
      <c r="B589" s="46"/>
      <c r="C589" s="47"/>
      <c r="D589" s="47"/>
      <c r="E589" s="47"/>
      <c r="F589" s="47"/>
    </row>
    <row r="590" spans="1:6" x14ac:dyDescent="0.25">
      <c r="A590" s="41"/>
      <c r="B590" s="46"/>
      <c r="C590" s="47"/>
      <c r="D590" s="47"/>
      <c r="E590" s="47"/>
      <c r="F590" s="47"/>
    </row>
    <row r="591" spans="1:6" x14ac:dyDescent="0.25">
      <c r="A591" s="41"/>
      <c r="B591" s="46"/>
      <c r="C591" s="47"/>
      <c r="D591" s="47"/>
      <c r="E591" s="47"/>
      <c r="F591" s="47"/>
    </row>
    <row r="592" spans="1:6" x14ac:dyDescent="0.25">
      <c r="A592" s="41"/>
      <c r="B592" s="46"/>
      <c r="C592" s="47"/>
      <c r="D592" s="47"/>
      <c r="E592" s="47"/>
      <c r="F592" s="47"/>
    </row>
    <row r="593" spans="1:6" x14ac:dyDescent="0.25">
      <c r="A593" s="41"/>
      <c r="B593" s="46"/>
      <c r="C593" s="47"/>
      <c r="D593" s="47"/>
      <c r="E593" s="47"/>
      <c r="F593" s="47"/>
    </row>
    <row r="594" spans="1:6" x14ac:dyDescent="0.25">
      <c r="A594" s="41"/>
      <c r="B594" s="46"/>
      <c r="C594" s="47"/>
      <c r="D594" s="47"/>
      <c r="E594" s="47"/>
      <c r="F594" s="47"/>
    </row>
    <row r="595" spans="1:6" x14ac:dyDescent="0.25">
      <c r="A595" s="41"/>
      <c r="B595" s="46"/>
      <c r="C595" s="47"/>
      <c r="D595" s="47"/>
      <c r="E595" s="47"/>
      <c r="F595" s="47"/>
    </row>
    <row r="596" spans="1:6" x14ac:dyDescent="0.25">
      <c r="A596" s="41"/>
      <c r="B596" s="46"/>
      <c r="C596" s="47"/>
      <c r="D596" s="47"/>
      <c r="E596" s="47"/>
      <c r="F596" s="47"/>
    </row>
    <row r="597" spans="1:6" x14ac:dyDescent="0.25">
      <c r="A597" s="41"/>
      <c r="B597" s="46"/>
      <c r="C597" s="47"/>
      <c r="D597" s="47"/>
      <c r="E597" s="47"/>
      <c r="F597" s="47"/>
    </row>
    <row r="598" spans="1:6" x14ac:dyDescent="0.25">
      <c r="A598" s="41"/>
      <c r="B598" s="46"/>
      <c r="C598" s="47"/>
      <c r="D598" s="47"/>
      <c r="E598" s="47"/>
      <c r="F598" s="47"/>
    </row>
    <row r="599" spans="1:6" x14ac:dyDescent="0.25">
      <c r="A599" s="41"/>
      <c r="B599" s="46"/>
      <c r="C599" s="47"/>
      <c r="D599" s="47"/>
      <c r="E599" s="47"/>
      <c r="F599" s="47"/>
    </row>
    <row r="600" spans="1:6" x14ac:dyDescent="0.25">
      <c r="A600" s="41"/>
      <c r="B600" s="46"/>
      <c r="C600" s="47"/>
      <c r="D600" s="47"/>
      <c r="E600" s="47"/>
      <c r="F600" s="47"/>
    </row>
    <row r="601" spans="1:6" x14ac:dyDescent="0.25">
      <c r="A601" s="41"/>
      <c r="B601" s="46"/>
      <c r="C601" s="47"/>
      <c r="D601" s="47"/>
      <c r="E601" s="47"/>
      <c r="F601" s="47"/>
    </row>
    <row r="602" spans="1:6" x14ac:dyDescent="0.25">
      <c r="A602" s="41"/>
      <c r="B602" s="46"/>
      <c r="C602" s="47"/>
      <c r="D602" s="47"/>
      <c r="E602" s="47"/>
      <c r="F602" s="47"/>
    </row>
    <row r="603" spans="1:6" x14ac:dyDescent="0.25">
      <c r="A603" s="41"/>
      <c r="B603" s="46"/>
      <c r="C603" s="47"/>
      <c r="D603" s="47"/>
      <c r="E603" s="47"/>
      <c r="F603" s="47"/>
    </row>
    <row r="604" spans="1:6" x14ac:dyDescent="0.25">
      <c r="A604" s="41"/>
      <c r="B604" s="46"/>
      <c r="C604" s="47"/>
      <c r="D604" s="47"/>
      <c r="E604" s="47"/>
      <c r="F604" s="47"/>
    </row>
    <row r="605" spans="1:6" x14ac:dyDescent="0.25">
      <c r="A605" s="41"/>
      <c r="B605" s="46"/>
      <c r="C605" s="47"/>
      <c r="D605" s="47"/>
      <c r="E605" s="47"/>
      <c r="F605" s="47"/>
    </row>
    <row r="606" spans="1:6" x14ac:dyDescent="0.25">
      <c r="A606" s="41"/>
      <c r="B606" s="46"/>
      <c r="C606" s="47"/>
      <c r="D606" s="47"/>
      <c r="E606" s="47"/>
      <c r="F606" s="47"/>
    </row>
    <row r="607" spans="1:6" x14ac:dyDescent="0.25">
      <c r="A607" s="41"/>
      <c r="B607" s="46"/>
      <c r="C607" s="47"/>
      <c r="D607" s="47"/>
      <c r="E607" s="47"/>
      <c r="F607" s="47"/>
    </row>
    <row r="608" spans="1:6" x14ac:dyDescent="0.25">
      <c r="A608" s="41"/>
      <c r="B608" s="46"/>
      <c r="C608" s="47"/>
      <c r="D608" s="47"/>
      <c r="E608" s="47"/>
      <c r="F608" s="47"/>
    </row>
    <row r="609" spans="1:6" x14ac:dyDescent="0.25">
      <c r="A609" s="41"/>
      <c r="B609" s="46"/>
      <c r="C609" s="47"/>
      <c r="D609" s="47"/>
      <c r="E609" s="47"/>
      <c r="F609" s="47"/>
    </row>
    <row r="610" spans="1:6" x14ac:dyDescent="0.25">
      <c r="A610" s="41"/>
      <c r="B610" s="46"/>
      <c r="C610" s="47"/>
      <c r="D610" s="47"/>
      <c r="E610" s="47"/>
      <c r="F610" s="47"/>
    </row>
    <row r="611" spans="1:6" x14ac:dyDescent="0.25">
      <c r="A611" s="41"/>
      <c r="B611" s="46"/>
      <c r="C611" s="47"/>
      <c r="D611" s="47"/>
      <c r="E611" s="47"/>
      <c r="F611" s="47"/>
    </row>
    <row r="612" spans="1:6" x14ac:dyDescent="0.25">
      <c r="A612" s="41"/>
      <c r="B612" s="46"/>
      <c r="C612" s="47"/>
      <c r="D612" s="47"/>
      <c r="E612" s="47"/>
      <c r="F612" s="47"/>
    </row>
    <row r="613" spans="1:6" x14ac:dyDescent="0.25">
      <c r="A613" s="41"/>
      <c r="B613" s="46"/>
      <c r="C613" s="47"/>
      <c r="D613" s="47"/>
      <c r="E613" s="47"/>
      <c r="F613" s="47"/>
    </row>
    <row r="614" spans="1:6" x14ac:dyDescent="0.25">
      <c r="A614" s="41"/>
      <c r="B614" s="46"/>
      <c r="C614" s="47"/>
      <c r="D614" s="47"/>
      <c r="E614" s="47"/>
      <c r="F614" s="47"/>
    </row>
    <row r="615" spans="1:6" x14ac:dyDescent="0.25">
      <c r="A615" s="41"/>
      <c r="B615" s="46"/>
      <c r="C615" s="47"/>
      <c r="D615" s="47"/>
      <c r="E615" s="47"/>
      <c r="F615" s="47"/>
    </row>
    <row r="616" spans="1:6" x14ac:dyDescent="0.25">
      <c r="A616" s="41"/>
      <c r="B616" s="46"/>
      <c r="C616" s="47"/>
      <c r="D616" s="47"/>
      <c r="E616" s="47"/>
      <c r="F616" s="47"/>
    </row>
    <row r="617" spans="1:6" x14ac:dyDescent="0.25">
      <c r="A617" s="41"/>
      <c r="B617" s="46"/>
      <c r="C617" s="47"/>
      <c r="D617" s="47"/>
      <c r="E617" s="47"/>
      <c r="F617" s="47"/>
    </row>
    <row r="618" spans="1:6" x14ac:dyDescent="0.25">
      <c r="A618" s="41"/>
      <c r="B618" s="46"/>
      <c r="C618" s="47"/>
      <c r="D618" s="47"/>
      <c r="E618" s="47"/>
      <c r="F618" s="47"/>
    </row>
    <row r="619" spans="1:6" x14ac:dyDescent="0.25">
      <c r="A619" s="41"/>
      <c r="B619" s="46"/>
      <c r="C619" s="47"/>
      <c r="D619" s="47"/>
      <c r="E619" s="47"/>
      <c r="F619" s="47"/>
    </row>
    <row r="620" spans="1:6" x14ac:dyDescent="0.25">
      <c r="A620" s="41"/>
      <c r="B620" s="46"/>
      <c r="C620" s="47"/>
      <c r="D620" s="47"/>
      <c r="E620" s="47"/>
      <c r="F620" s="47"/>
    </row>
    <row r="621" spans="1:6" x14ac:dyDescent="0.25">
      <c r="A621" s="41"/>
      <c r="B621" s="46"/>
      <c r="C621" s="47"/>
      <c r="D621" s="47"/>
      <c r="E621" s="47"/>
      <c r="F621" s="47"/>
    </row>
    <row r="622" spans="1:6" x14ac:dyDescent="0.25">
      <c r="A622" s="41"/>
      <c r="B622" s="46"/>
      <c r="C622" s="47"/>
      <c r="D622" s="47"/>
      <c r="E622" s="47"/>
      <c r="F622" s="47"/>
    </row>
    <row r="623" spans="1:6" x14ac:dyDescent="0.25">
      <c r="A623" s="41"/>
      <c r="B623" s="46"/>
      <c r="C623" s="47"/>
      <c r="D623" s="47"/>
      <c r="E623" s="47"/>
      <c r="F623" s="47"/>
    </row>
    <row r="624" spans="1:6" x14ac:dyDescent="0.25">
      <c r="A624" s="41"/>
      <c r="B624" s="46"/>
      <c r="C624" s="47"/>
      <c r="D624" s="47"/>
      <c r="E624" s="47"/>
      <c r="F624" s="47"/>
    </row>
    <row r="625" spans="1:6" x14ac:dyDescent="0.25">
      <c r="A625" s="41"/>
      <c r="B625" s="46"/>
      <c r="C625" s="47"/>
      <c r="D625" s="47"/>
      <c r="E625" s="47"/>
      <c r="F625" s="47"/>
    </row>
    <row r="626" spans="1:6" x14ac:dyDescent="0.25">
      <c r="A626" s="41"/>
      <c r="B626" s="46"/>
      <c r="C626" s="47"/>
      <c r="D626" s="47"/>
      <c r="E626" s="47"/>
      <c r="F626" s="47"/>
    </row>
    <row r="627" spans="1:6" x14ac:dyDescent="0.25">
      <c r="A627" s="41"/>
      <c r="B627" s="46"/>
      <c r="C627" s="47"/>
      <c r="D627" s="47"/>
      <c r="E627" s="47"/>
      <c r="F627" s="47"/>
    </row>
    <row r="628" spans="1:6" x14ac:dyDescent="0.25">
      <c r="A628" s="41"/>
      <c r="B628" s="46"/>
      <c r="C628" s="47"/>
      <c r="D628" s="47"/>
      <c r="E628" s="47"/>
      <c r="F628" s="47"/>
    </row>
    <row r="629" spans="1:6" x14ac:dyDescent="0.25">
      <c r="A629" s="41"/>
      <c r="B629" s="46"/>
      <c r="C629" s="47"/>
      <c r="D629" s="47"/>
      <c r="E629" s="47"/>
      <c r="F629" s="47"/>
    </row>
    <row r="630" spans="1:6" x14ac:dyDescent="0.25">
      <c r="A630" s="41"/>
      <c r="B630" s="46"/>
      <c r="C630" s="47"/>
      <c r="D630" s="47"/>
      <c r="E630" s="47"/>
      <c r="F630" s="47"/>
    </row>
    <row r="631" spans="1:6" x14ac:dyDescent="0.25">
      <c r="A631" s="41"/>
      <c r="B631" s="46"/>
      <c r="C631" s="47"/>
      <c r="D631" s="47"/>
      <c r="E631" s="47"/>
      <c r="F631" s="47"/>
    </row>
    <row r="632" spans="1:6" x14ac:dyDescent="0.25">
      <c r="A632" s="41"/>
      <c r="B632" s="46"/>
      <c r="C632" s="47"/>
      <c r="D632" s="47"/>
      <c r="E632" s="47"/>
      <c r="F632" s="47"/>
    </row>
    <row r="633" spans="1:6" x14ac:dyDescent="0.25">
      <c r="A633" s="41"/>
      <c r="B633" s="46"/>
      <c r="C633" s="47"/>
      <c r="D633" s="47"/>
      <c r="E633" s="47"/>
      <c r="F633" s="47"/>
    </row>
    <row r="634" spans="1:6" x14ac:dyDescent="0.25">
      <c r="A634" s="41"/>
      <c r="B634" s="46"/>
      <c r="C634" s="47"/>
      <c r="D634" s="47"/>
      <c r="E634" s="47"/>
      <c r="F634" s="47"/>
    </row>
    <row r="635" spans="1:6" x14ac:dyDescent="0.25">
      <c r="A635" s="41"/>
      <c r="B635" s="46"/>
      <c r="C635" s="47"/>
      <c r="D635" s="47"/>
      <c r="E635" s="47"/>
      <c r="F635" s="47"/>
    </row>
    <row r="636" spans="1:6" x14ac:dyDescent="0.25">
      <c r="A636" s="41"/>
      <c r="B636" s="46"/>
      <c r="C636" s="47"/>
      <c r="D636" s="47"/>
      <c r="E636" s="47"/>
      <c r="F636" s="47"/>
    </row>
    <row r="637" spans="1:6" x14ac:dyDescent="0.25">
      <c r="A637" s="41"/>
      <c r="B637" s="46"/>
      <c r="C637" s="47"/>
      <c r="D637" s="47"/>
      <c r="E637" s="47"/>
      <c r="F637" s="47"/>
    </row>
    <row r="638" spans="1:6" x14ac:dyDescent="0.25">
      <c r="A638" s="41"/>
      <c r="B638" s="46"/>
      <c r="C638" s="47"/>
      <c r="D638" s="47"/>
      <c r="E638" s="47"/>
      <c r="F638" s="47"/>
    </row>
    <row r="639" spans="1:6" x14ac:dyDescent="0.25">
      <c r="A639" s="41"/>
      <c r="B639" s="46"/>
      <c r="C639" s="47"/>
      <c r="D639" s="47"/>
      <c r="E639" s="47"/>
      <c r="F639" s="47"/>
    </row>
    <row r="640" spans="1:6" x14ac:dyDescent="0.25">
      <c r="A640" s="41"/>
      <c r="B640" s="46"/>
      <c r="C640" s="47"/>
      <c r="D640" s="47"/>
      <c r="E640" s="47"/>
      <c r="F640" s="47"/>
    </row>
    <row r="641" spans="1:6" x14ac:dyDescent="0.25">
      <c r="A641" s="41"/>
      <c r="B641" s="46"/>
      <c r="C641" s="47"/>
      <c r="D641" s="47"/>
      <c r="E641" s="47"/>
      <c r="F641" s="47"/>
    </row>
    <row r="642" spans="1:6" x14ac:dyDescent="0.25">
      <c r="A642" s="41"/>
      <c r="B642" s="46"/>
      <c r="C642" s="47"/>
      <c r="D642" s="47"/>
      <c r="E642" s="47"/>
      <c r="F642" s="47"/>
    </row>
    <row r="643" spans="1:6" x14ac:dyDescent="0.25">
      <c r="A643" s="41"/>
      <c r="B643" s="46"/>
      <c r="C643" s="47"/>
      <c r="D643" s="47"/>
      <c r="E643" s="47"/>
      <c r="F643" s="47"/>
    </row>
    <row r="644" spans="1:6" x14ac:dyDescent="0.25">
      <c r="A644" s="41"/>
      <c r="B644" s="46"/>
      <c r="C644" s="47"/>
      <c r="D644" s="47"/>
      <c r="E644" s="47"/>
      <c r="F644" s="47"/>
    </row>
    <row r="645" spans="1:6" x14ac:dyDescent="0.25">
      <c r="A645" s="41"/>
      <c r="B645" s="46"/>
      <c r="C645" s="47"/>
      <c r="D645" s="47"/>
      <c r="E645" s="47"/>
      <c r="F645" s="47"/>
    </row>
    <row r="646" spans="1:6" x14ac:dyDescent="0.25">
      <c r="A646" s="41"/>
      <c r="B646" s="46"/>
      <c r="C646" s="47"/>
      <c r="D646" s="47"/>
      <c r="E646" s="47"/>
      <c r="F646" s="47"/>
    </row>
    <row r="647" spans="1:6" x14ac:dyDescent="0.25">
      <c r="A647" s="41"/>
      <c r="B647" s="46"/>
      <c r="C647" s="47"/>
      <c r="D647" s="47"/>
      <c r="E647" s="47"/>
      <c r="F647" s="47"/>
    </row>
    <row r="648" spans="1:6" x14ac:dyDescent="0.25">
      <c r="A648" s="41"/>
      <c r="B648" s="46"/>
      <c r="C648" s="47"/>
      <c r="D648" s="47"/>
      <c r="E648" s="47"/>
      <c r="F648" s="47"/>
    </row>
    <row r="649" spans="1:6" x14ac:dyDescent="0.25">
      <c r="A649" s="41"/>
      <c r="B649" s="46"/>
      <c r="C649" s="47"/>
      <c r="D649" s="47"/>
      <c r="E649" s="47"/>
      <c r="F649" s="47"/>
    </row>
    <row r="650" spans="1:6" x14ac:dyDescent="0.25">
      <c r="A650" s="41"/>
      <c r="B650" s="46"/>
      <c r="C650" s="47"/>
      <c r="D650" s="47"/>
      <c r="E650" s="47"/>
      <c r="F650" s="47"/>
    </row>
    <row r="651" spans="1:6" x14ac:dyDescent="0.25">
      <c r="A651" s="41"/>
      <c r="B651" s="46"/>
      <c r="C651" s="47"/>
      <c r="D651" s="47"/>
      <c r="E651" s="47"/>
      <c r="F651" s="47"/>
    </row>
    <row r="652" spans="1:6" x14ac:dyDescent="0.25">
      <c r="A652" s="41"/>
      <c r="B652" s="46"/>
      <c r="C652" s="47"/>
      <c r="D652" s="47"/>
      <c r="E652" s="47"/>
      <c r="F652" s="47"/>
    </row>
    <row r="653" spans="1:6" x14ac:dyDescent="0.25">
      <c r="A653" s="41"/>
      <c r="B653" s="46"/>
      <c r="C653" s="47"/>
      <c r="D653" s="47"/>
      <c r="E653" s="47"/>
      <c r="F653" s="47"/>
    </row>
    <row r="654" spans="1:6" x14ac:dyDescent="0.25">
      <c r="A654" s="41"/>
      <c r="B654" s="46"/>
      <c r="C654" s="47"/>
      <c r="D654" s="47"/>
      <c r="E654" s="47"/>
      <c r="F654" s="47"/>
    </row>
    <row r="655" spans="1:6" x14ac:dyDescent="0.25">
      <c r="A655" s="41"/>
      <c r="B655" s="46"/>
      <c r="C655" s="47"/>
      <c r="D655" s="47"/>
      <c r="E655" s="47"/>
      <c r="F655" s="47"/>
    </row>
    <row r="656" spans="1:6" x14ac:dyDescent="0.25">
      <c r="A656" s="41"/>
      <c r="B656" s="46"/>
      <c r="C656" s="47"/>
      <c r="D656" s="47"/>
      <c r="E656" s="47"/>
      <c r="F656" s="47"/>
    </row>
    <row r="657" spans="1:6" x14ac:dyDescent="0.25">
      <c r="A657" s="41"/>
      <c r="B657" s="46"/>
      <c r="C657" s="47"/>
      <c r="D657" s="47"/>
      <c r="E657" s="47"/>
      <c r="F657" s="47"/>
    </row>
    <row r="658" spans="1:6" x14ac:dyDescent="0.25">
      <c r="A658" s="41"/>
      <c r="B658" s="46"/>
      <c r="C658" s="47"/>
      <c r="D658" s="47"/>
      <c r="E658" s="47"/>
      <c r="F658" s="47"/>
    </row>
    <row r="659" spans="1:6" x14ac:dyDescent="0.25">
      <c r="A659" s="41"/>
      <c r="B659" s="46"/>
      <c r="C659" s="47"/>
      <c r="D659" s="47"/>
      <c r="E659" s="47"/>
      <c r="F659" s="47"/>
    </row>
    <row r="660" spans="1:6" x14ac:dyDescent="0.25">
      <c r="A660" s="41"/>
      <c r="B660" s="46"/>
      <c r="C660" s="47"/>
      <c r="D660" s="47"/>
      <c r="E660" s="47"/>
      <c r="F660" s="47"/>
    </row>
    <row r="661" spans="1:6" x14ac:dyDescent="0.25">
      <c r="A661" s="41"/>
      <c r="B661" s="46"/>
      <c r="C661" s="47"/>
      <c r="D661" s="47"/>
      <c r="E661" s="47"/>
      <c r="F661" s="47"/>
    </row>
    <row r="662" spans="1:6" x14ac:dyDescent="0.25">
      <c r="A662" s="41"/>
      <c r="B662" s="46"/>
      <c r="C662" s="47"/>
      <c r="D662" s="47"/>
      <c r="E662" s="47"/>
      <c r="F662" s="47"/>
    </row>
    <row r="663" spans="1:6" x14ac:dyDescent="0.25">
      <c r="A663" s="41"/>
      <c r="B663" s="46"/>
      <c r="C663" s="47"/>
      <c r="D663" s="47"/>
      <c r="E663" s="47"/>
      <c r="F663" s="47"/>
    </row>
    <row r="664" spans="1:6" x14ac:dyDescent="0.25">
      <c r="A664" s="41"/>
      <c r="B664" s="46"/>
      <c r="C664" s="47"/>
      <c r="D664" s="47"/>
      <c r="E664" s="47"/>
      <c r="F664" s="47"/>
    </row>
    <row r="665" spans="1:6" x14ac:dyDescent="0.25">
      <c r="A665" s="41"/>
      <c r="B665" s="46"/>
      <c r="C665" s="47"/>
      <c r="D665" s="47"/>
      <c r="E665" s="47"/>
      <c r="F665" s="47"/>
    </row>
    <row r="666" spans="1:6" x14ac:dyDescent="0.25">
      <c r="A666" s="41"/>
      <c r="B666" s="46"/>
      <c r="C666" s="47"/>
      <c r="D666" s="47"/>
      <c r="E666" s="47"/>
      <c r="F666" s="47"/>
    </row>
    <row r="667" spans="1:6" x14ac:dyDescent="0.25">
      <c r="A667" s="41"/>
      <c r="B667" s="46"/>
      <c r="C667" s="47"/>
      <c r="D667" s="47"/>
      <c r="E667" s="47"/>
      <c r="F667" s="47"/>
    </row>
    <row r="668" spans="1:6" x14ac:dyDescent="0.25">
      <c r="A668" s="41"/>
      <c r="B668" s="46"/>
      <c r="C668" s="47"/>
      <c r="D668" s="47"/>
      <c r="E668" s="47"/>
      <c r="F668" s="47"/>
    </row>
    <row r="669" spans="1:6" x14ac:dyDescent="0.25">
      <c r="A669" s="41"/>
      <c r="B669" s="46"/>
      <c r="C669" s="47"/>
      <c r="D669" s="47"/>
      <c r="E669" s="47"/>
      <c r="F669" s="47"/>
    </row>
    <row r="670" spans="1:6" x14ac:dyDescent="0.25">
      <c r="A670" s="41"/>
      <c r="B670" s="46"/>
      <c r="C670" s="47"/>
      <c r="D670" s="47"/>
      <c r="E670" s="47"/>
      <c r="F670" s="47"/>
    </row>
    <row r="671" spans="1:6" x14ac:dyDescent="0.25">
      <c r="A671" s="41"/>
      <c r="B671" s="46"/>
      <c r="C671" s="47"/>
      <c r="D671" s="47"/>
      <c r="E671" s="47"/>
      <c r="F671" s="47"/>
    </row>
    <row r="672" spans="1:6" x14ac:dyDescent="0.25">
      <c r="A672" s="41"/>
      <c r="B672" s="46"/>
      <c r="C672" s="47"/>
      <c r="D672" s="47"/>
      <c r="E672" s="47"/>
      <c r="F672" s="47"/>
    </row>
    <row r="673" spans="1:6" x14ac:dyDescent="0.25">
      <c r="A673" s="41"/>
      <c r="B673" s="46"/>
      <c r="C673" s="47"/>
      <c r="D673" s="47"/>
      <c r="E673" s="47"/>
      <c r="F673" s="47"/>
    </row>
    <row r="674" spans="1:6" x14ac:dyDescent="0.25">
      <c r="A674" s="41"/>
      <c r="B674" s="46"/>
      <c r="C674" s="47"/>
      <c r="D674" s="47"/>
      <c r="E674" s="47"/>
      <c r="F674" s="47"/>
    </row>
    <row r="675" spans="1:6" x14ac:dyDescent="0.25">
      <c r="A675" s="41"/>
      <c r="B675" s="46"/>
      <c r="C675" s="47"/>
      <c r="D675" s="47"/>
      <c r="E675" s="47"/>
      <c r="F675" s="47"/>
    </row>
    <row r="676" spans="1:6" x14ac:dyDescent="0.25">
      <c r="A676" s="41"/>
      <c r="B676" s="46"/>
      <c r="C676" s="47"/>
      <c r="D676" s="47"/>
      <c r="E676" s="47"/>
      <c r="F676" s="47"/>
    </row>
    <row r="677" spans="1:6" x14ac:dyDescent="0.25">
      <c r="A677" s="41"/>
      <c r="B677" s="46"/>
      <c r="C677" s="47"/>
      <c r="D677" s="47"/>
      <c r="E677" s="47"/>
      <c r="F677" s="47"/>
    </row>
    <row r="678" spans="1:6" x14ac:dyDescent="0.25">
      <c r="A678" s="41"/>
      <c r="B678" s="46"/>
      <c r="C678" s="47"/>
      <c r="D678" s="47"/>
      <c r="E678" s="47"/>
      <c r="F678" s="47"/>
    </row>
    <row r="679" spans="1:6" x14ac:dyDescent="0.25">
      <c r="A679" s="41"/>
      <c r="B679" s="46"/>
      <c r="C679" s="47"/>
      <c r="D679" s="47"/>
      <c r="E679" s="47"/>
      <c r="F679" s="47"/>
    </row>
    <row r="680" spans="1:6" x14ac:dyDescent="0.25">
      <c r="A680" s="41"/>
      <c r="B680" s="46"/>
      <c r="C680" s="47"/>
      <c r="D680" s="47"/>
      <c r="E680" s="47"/>
      <c r="F680" s="47"/>
    </row>
    <row r="681" spans="1:6" x14ac:dyDescent="0.25">
      <c r="A681" s="41"/>
      <c r="B681" s="46"/>
      <c r="C681" s="47"/>
      <c r="D681" s="47"/>
      <c r="E681" s="47"/>
      <c r="F681" s="47"/>
    </row>
    <row r="682" spans="1:6" x14ac:dyDescent="0.25">
      <c r="A682" s="41"/>
      <c r="B682" s="46"/>
      <c r="C682" s="47"/>
      <c r="D682" s="47"/>
      <c r="E682" s="47"/>
      <c r="F682" s="47"/>
    </row>
    <row r="683" spans="1:6" x14ac:dyDescent="0.25">
      <c r="A683" s="41"/>
      <c r="B683" s="46"/>
      <c r="C683" s="47"/>
      <c r="D683" s="47"/>
      <c r="E683" s="47"/>
      <c r="F683" s="47"/>
    </row>
    <row r="684" spans="1:6" x14ac:dyDescent="0.25">
      <c r="A684" s="41"/>
      <c r="B684" s="46"/>
      <c r="C684" s="47"/>
      <c r="D684" s="47"/>
      <c r="E684" s="47"/>
      <c r="F684" s="47"/>
    </row>
    <row r="685" spans="1:6" x14ac:dyDescent="0.25">
      <c r="A685" s="41"/>
      <c r="B685" s="46"/>
      <c r="C685" s="47"/>
      <c r="D685" s="47"/>
      <c r="E685" s="47"/>
      <c r="F685" s="47"/>
    </row>
    <row r="686" spans="1:6" x14ac:dyDescent="0.25">
      <c r="A686" s="41"/>
      <c r="B686" s="46"/>
      <c r="C686" s="47"/>
      <c r="D686" s="47"/>
      <c r="E686" s="47"/>
      <c r="F686" s="47"/>
    </row>
    <row r="687" spans="1:6" x14ac:dyDescent="0.25">
      <c r="A687" s="41"/>
      <c r="B687" s="46"/>
      <c r="C687" s="47"/>
      <c r="D687" s="47"/>
      <c r="E687" s="47"/>
      <c r="F687" s="47"/>
    </row>
    <row r="688" spans="1:6" x14ac:dyDescent="0.25">
      <c r="A688" s="41"/>
      <c r="B688" s="46"/>
      <c r="C688" s="47"/>
      <c r="D688" s="47"/>
      <c r="E688" s="47"/>
      <c r="F688" s="47"/>
    </row>
    <row r="689" spans="1:6" x14ac:dyDescent="0.25">
      <c r="A689" s="41"/>
      <c r="B689" s="46"/>
      <c r="C689" s="47"/>
      <c r="D689" s="47"/>
      <c r="E689" s="47"/>
      <c r="F689" s="47"/>
    </row>
    <row r="690" spans="1:6" x14ac:dyDescent="0.25">
      <c r="A690" s="41"/>
      <c r="B690" s="46"/>
      <c r="C690" s="47"/>
      <c r="D690" s="47"/>
      <c r="E690" s="47"/>
      <c r="F690" s="47"/>
    </row>
    <row r="691" spans="1:6" x14ac:dyDescent="0.25">
      <c r="A691" s="41"/>
      <c r="B691" s="46"/>
      <c r="C691" s="47"/>
      <c r="D691" s="47"/>
      <c r="E691" s="47"/>
      <c r="F691" s="47"/>
    </row>
    <row r="692" spans="1:6" x14ac:dyDescent="0.25">
      <c r="A692" s="41"/>
      <c r="B692" s="46"/>
      <c r="C692" s="47"/>
      <c r="D692" s="47"/>
      <c r="E692" s="47"/>
      <c r="F692" s="47"/>
    </row>
    <row r="693" spans="1:6" x14ac:dyDescent="0.25">
      <c r="A693" s="41"/>
      <c r="B693" s="46"/>
      <c r="C693" s="47"/>
      <c r="D693" s="47"/>
      <c r="E693" s="47"/>
      <c r="F693" s="47"/>
    </row>
    <row r="694" spans="1:6" x14ac:dyDescent="0.25">
      <c r="A694" s="41"/>
      <c r="B694" s="46"/>
      <c r="C694" s="47"/>
      <c r="D694" s="47"/>
      <c r="E694" s="47"/>
      <c r="F694" s="47"/>
    </row>
    <row r="695" spans="1:6" x14ac:dyDescent="0.25">
      <c r="A695" s="41"/>
      <c r="B695" s="46"/>
      <c r="C695" s="47"/>
      <c r="D695" s="47"/>
      <c r="E695" s="47"/>
      <c r="F695" s="47"/>
    </row>
    <row r="696" spans="1:6" x14ac:dyDescent="0.25">
      <c r="A696" s="41"/>
      <c r="B696" s="46"/>
      <c r="C696" s="47"/>
      <c r="D696" s="47"/>
      <c r="E696" s="47"/>
      <c r="F696" s="47"/>
    </row>
    <row r="697" spans="1:6" x14ac:dyDescent="0.25">
      <c r="A697" s="41"/>
      <c r="B697" s="46"/>
      <c r="C697" s="47"/>
      <c r="D697" s="47"/>
      <c r="E697" s="47"/>
      <c r="F697" s="47"/>
    </row>
    <row r="698" spans="1:6" x14ac:dyDescent="0.25">
      <c r="A698" s="41"/>
      <c r="B698" s="46"/>
      <c r="C698" s="47"/>
      <c r="D698" s="47"/>
      <c r="E698" s="47"/>
      <c r="F698" s="47"/>
    </row>
    <row r="699" spans="1:6" x14ac:dyDescent="0.25">
      <c r="A699" s="41"/>
      <c r="B699" s="46"/>
      <c r="C699" s="47"/>
      <c r="D699" s="47"/>
      <c r="E699" s="47"/>
      <c r="F699" s="47"/>
    </row>
    <row r="700" spans="1:6" x14ac:dyDescent="0.25">
      <c r="A700" s="41"/>
      <c r="B700" s="46"/>
      <c r="C700" s="47"/>
      <c r="D700" s="47"/>
      <c r="E700" s="47"/>
      <c r="F700" s="47"/>
    </row>
    <row r="701" spans="1:6" x14ac:dyDescent="0.25">
      <c r="A701" s="41"/>
      <c r="B701" s="46"/>
      <c r="C701" s="47"/>
      <c r="D701" s="47"/>
      <c r="E701" s="47"/>
      <c r="F701" s="47"/>
    </row>
    <row r="702" spans="1:6" x14ac:dyDescent="0.25">
      <c r="A702" s="41"/>
      <c r="B702" s="46"/>
      <c r="C702" s="47"/>
      <c r="D702" s="47"/>
      <c r="E702" s="47"/>
      <c r="F702" s="47"/>
    </row>
    <row r="703" spans="1:6" x14ac:dyDescent="0.25">
      <c r="A703" s="41"/>
      <c r="B703" s="46"/>
      <c r="C703" s="47"/>
      <c r="D703" s="47"/>
      <c r="E703" s="47"/>
      <c r="F703" s="47"/>
    </row>
    <row r="704" spans="1:6" x14ac:dyDescent="0.25">
      <c r="A704" s="41"/>
      <c r="B704" s="46"/>
      <c r="C704" s="47"/>
      <c r="D704" s="47"/>
      <c r="E704" s="47"/>
      <c r="F704" s="47"/>
    </row>
    <row r="705" spans="1:6" x14ac:dyDescent="0.25">
      <c r="A705" s="41"/>
      <c r="B705" s="46"/>
      <c r="C705" s="47"/>
      <c r="D705" s="47"/>
      <c r="E705" s="47"/>
      <c r="F705" s="47"/>
    </row>
    <row r="706" spans="1:6" x14ac:dyDescent="0.25">
      <c r="A706" s="41"/>
      <c r="B706" s="46"/>
      <c r="C706" s="47"/>
      <c r="D706" s="47"/>
      <c r="E706" s="47"/>
      <c r="F706" s="47"/>
    </row>
    <row r="707" spans="1:6" x14ac:dyDescent="0.25">
      <c r="A707" s="41"/>
      <c r="B707" s="46"/>
      <c r="C707" s="47"/>
      <c r="D707" s="47"/>
      <c r="E707" s="47"/>
      <c r="F707" s="47"/>
    </row>
    <row r="708" spans="1:6" x14ac:dyDescent="0.25">
      <c r="A708" s="41"/>
      <c r="B708" s="46"/>
      <c r="C708" s="47"/>
      <c r="D708" s="47"/>
      <c r="E708" s="47"/>
      <c r="F708" s="47"/>
    </row>
    <row r="709" spans="1:6" x14ac:dyDescent="0.25">
      <c r="A709" s="41"/>
      <c r="B709" s="46"/>
      <c r="C709" s="47"/>
      <c r="D709" s="47"/>
      <c r="E709" s="47"/>
      <c r="F709" s="47"/>
    </row>
    <row r="710" spans="1:6" x14ac:dyDescent="0.25">
      <c r="A710" s="41"/>
      <c r="B710" s="46"/>
      <c r="C710" s="47"/>
      <c r="D710" s="47"/>
      <c r="E710" s="47"/>
      <c r="F710" s="47"/>
    </row>
    <row r="711" spans="1:6" x14ac:dyDescent="0.25">
      <c r="A711" s="41"/>
      <c r="B711" s="46"/>
      <c r="C711" s="47"/>
      <c r="D711" s="47"/>
      <c r="E711" s="47"/>
      <c r="F711" s="47"/>
    </row>
    <row r="712" spans="1:6" x14ac:dyDescent="0.25">
      <c r="A712" s="41"/>
      <c r="B712" s="46"/>
      <c r="C712" s="47"/>
      <c r="D712" s="47"/>
      <c r="E712" s="47"/>
      <c r="F712" s="47"/>
    </row>
    <row r="713" spans="1:6" x14ac:dyDescent="0.25">
      <c r="A713" s="41"/>
      <c r="B713" s="46"/>
      <c r="C713" s="47"/>
      <c r="D713" s="47"/>
      <c r="E713" s="47"/>
      <c r="F713" s="47"/>
    </row>
    <row r="714" spans="1:6" x14ac:dyDescent="0.25">
      <c r="A714" s="41"/>
      <c r="B714" s="46"/>
      <c r="C714" s="47"/>
      <c r="D714" s="47"/>
      <c r="E714" s="47"/>
      <c r="F714" s="47"/>
    </row>
    <row r="715" spans="1:6" x14ac:dyDescent="0.25">
      <c r="A715" s="41"/>
      <c r="B715" s="46"/>
      <c r="C715" s="47"/>
      <c r="D715" s="47"/>
      <c r="E715" s="47"/>
      <c r="F715" s="47"/>
    </row>
    <row r="716" spans="1:6" x14ac:dyDescent="0.25">
      <c r="A716" s="41"/>
      <c r="B716" s="46"/>
      <c r="C716" s="47"/>
      <c r="D716" s="47"/>
      <c r="E716" s="47"/>
      <c r="F716" s="47"/>
    </row>
    <row r="717" spans="1:6" x14ac:dyDescent="0.25">
      <c r="A717" s="41"/>
      <c r="B717" s="46"/>
      <c r="C717" s="47"/>
      <c r="D717" s="47"/>
      <c r="E717" s="47"/>
      <c r="F717" s="47"/>
    </row>
    <row r="718" spans="1:6" x14ac:dyDescent="0.25">
      <c r="A718" s="41"/>
      <c r="B718" s="46"/>
      <c r="C718" s="47"/>
      <c r="D718" s="47"/>
      <c r="E718" s="47"/>
      <c r="F718" s="47"/>
    </row>
    <row r="719" spans="1:6" x14ac:dyDescent="0.25">
      <c r="A719" s="41"/>
      <c r="B719" s="46"/>
      <c r="C719" s="47"/>
      <c r="D719" s="47"/>
      <c r="E719" s="47"/>
      <c r="F719" s="47"/>
    </row>
    <row r="720" spans="1:6" x14ac:dyDescent="0.25">
      <c r="A720" s="41"/>
      <c r="B720" s="46"/>
      <c r="C720" s="47"/>
      <c r="D720" s="47"/>
      <c r="E720" s="47"/>
      <c r="F720" s="47"/>
    </row>
    <row r="721" spans="1:6" x14ac:dyDescent="0.25">
      <c r="A721" s="41"/>
      <c r="B721" s="46"/>
      <c r="C721" s="47"/>
      <c r="D721" s="47"/>
      <c r="E721" s="47"/>
      <c r="F721" s="47"/>
    </row>
    <row r="722" spans="1:6" x14ac:dyDescent="0.25">
      <c r="A722" s="41"/>
      <c r="B722" s="46"/>
      <c r="C722" s="47"/>
      <c r="D722" s="47"/>
      <c r="E722" s="47"/>
      <c r="F722" s="47"/>
    </row>
    <row r="723" spans="1:6" x14ac:dyDescent="0.25">
      <c r="A723" s="41"/>
      <c r="B723" s="46"/>
      <c r="C723" s="47"/>
      <c r="D723" s="47"/>
      <c r="E723" s="47"/>
      <c r="F723" s="47"/>
    </row>
    <row r="724" spans="1:6" x14ac:dyDescent="0.25">
      <c r="A724" s="41"/>
      <c r="B724" s="46"/>
      <c r="C724" s="47"/>
      <c r="D724" s="47"/>
      <c r="E724" s="47"/>
      <c r="F724" s="47"/>
    </row>
    <row r="725" spans="1:6" x14ac:dyDescent="0.25">
      <c r="A725" s="41"/>
      <c r="B725" s="46"/>
      <c r="C725" s="47"/>
      <c r="D725" s="47"/>
      <c r="E725" s="47"/>
      <c r="F725" s="47"/>
    </row>
    <row r="726" spans="1:6" x14ac:dyDescent="0.25">
      <c r="A726" s="41"/>
      <c r="B726" s="46"/>
      <c r="C726" s="47"/>
      <c r="D726" s="47"/>
      <c r="E726" s="47"/>
      <c r="F726" s="47"/>
    </row>
    <row r="727" spans="1:6" x14ac:dyDescent="0.25">
      <c r="A727" s="41"/>
      <c r="B727" s="46"/>
      <c r="C727" s="47"/>
      <c r="D727" s="47"/>
      <c r="E727" s="47"/>
      <c r="F727" s="47"/>
    </row>
    <row r="728" spans="1:6" x14ac:dyDescent="0.25">
      <c r="A728" s="41"/>
      <c r="B728" s="46"/>
      <c r="C728" s="47"/>
      <c r="D728" s="47"/>
      <c r="E728" s="47"/>
      <c r="F728" s="47"/>
    </row>
    <row r="729" spans="1:6" x14ac:dyDescent="0.25">
      <c r="A729" s="41"/>
      <c r="B729" s="46"/>
      <c r="C729" s="47"/>
      <c r="D729" s="47"/>
      <c r="E729" s="47"/>
      <c r="F729" s="47"/>
    </row>
    <row r="730" spans="1:6" x14ac:dyDescent="0.25">
      <c r="A730" s="41"/>
      <c r="B730" s="46"/>
      <c r="C730" s="47"/>
      <c r="D730" s="47"/>
      <c r="E730" s="47"/>
      <c r="F730" s="47"/>
    </row>
    <row r="731" spans="1:6" x14ac:dyDescent="0.25">
      <c r="A731" s="41"/>
      <c r="B731" s="46"/>
      <c r="C731" s="47"/>
      <c r="D731" s="47"/>
      <c r="E731" s="47"/>
      <c r="F731" s="47"/>
    </row>
    <row r="732" spans="1:6" x14ac:dyDescent="0.25">
      <c r="A732" s="41"/>
      <c r="B732" s="46"/>
      <c r="C732" s="47"/>
      <c r="D732" s="47"/>
      <c r="E732" s="47"/>
      <c r="F732" s="47"/>
    </row>
    <row r="733" spans="1:6" x14ac:dyDescent="0.25">
      <c r="A733" s="41"/>
      <c r="B733" s="46"/>
      <c r="C733" s="47"/>
      <c r="D733" s="47"/>
      <c r="E733" s="47"/>
      <c r="F733" s="47"/>
    </row>
    <row r="734" spans="1:6" x14ac:dyDescent="0.25">
      <c r="A734" s="41"/>
      <c r="B734" s="46"/>
      <c r="C734" s="47"/>
      <c r="D734" s="47"/>
      <c r="E734" s="47"/>
      <c r="F734" s="47"/>
    </row>
    <row r="735" spans="1:6" x14ac:dyDescent="0.25">
      <c r="A735" s="41"/>
      <c r="B735" s="46"/>
      <c r="C735" s="47"/>
      <c r="D735" s="47"/>
      <c r="E735" s="47"/>
      <c r="F735" s="47"/>
    </row>
    <row r="736" spans="1:6" x14ac:dyDescent="0.25">
      <c r="A736" s="41"/>
      <c r="B736" s="46"/>
      <c r="C736" s="47"/>
      <c r="D736" s="47"/>
      <c r="E736" s="47"/>
      <c r="F736" s="47"/>
    </row>
    <row r="737" spans="1:6" x14ac:dyDescent="0.25">
      <c r="A737" s="41"/>
      <c r="B737" s="46"/>
      <c r="C737" s="47"/>
      <c r="D737" s="47"/>
      <c r="E737" s="47"/>
      <c r="F737" s="47"/>
    </row>
    <row r="738" spans="1:6" x14ac:dyDescent="0.25">
      <c r="A738" s="41"/>
      <c r="B738" s="46"/>
      <c r="C738" s="47"/>
      <c r="D738" s="47"/>
      <c r="E738" s="47"/>
      <c r="F738" s="47"/>
    </row>
    <row r="739" spans="1:6" x14ac:dyDescent="0.25">
      <c r="A739" s="41"/>
      <c r="B739" s="46"/>
      <c r="C739" s="47"/>
      <c r="D739" s="47"/>
      <c r="E739" s="47"/>
      <c r="F739" s="47"/>
    </row>
    <row r="740" spans="1:6" x14ac:dyDescent="0.25">
      <c r="A740" s="41"/>
      <c r="B740" s="46"/>
      <c r="C740" s="47"/>
      <c r="D740" s="47"/>
      <c r="E740" s="47"/>
      <c r="F740" s="47"/>
    </row>
    <row r="741" spans="1:6" x14ac:dyDescent="0.25">
      <c r="A741" s="41"/>
      <c r="B741" s="46"/>
      <c r="C741" s="47"/>
      <c r="D741" s="47"/>
      <c r="E741" s="47"/>
      <c r="F741" s="47"/>
    </row>
    <row r="742" spans="1:6" x14ac:dyDescent="0.25">
      <c r="A742" s="41"/>
      <c r="B742" s="46"/>
      <c r="C742" s="47"/>
      <c r="D742" s="47"/>
      <c r="E742" s="47"/>
      <c r="F742" s="47"/>
    </row>
    <row r="743" spans="1:6" x14ac:dyDescent="0.25">
      <c r="A743" s="41"/>
      <c r="B743" s="46"/>
      <c r="C743" s="47"/>
      <c r="D743" s="47"/>
      <c r="E743" s="47"/>
      <c r="F743" s="47"/>
    </row>
    <row r="744" spans="1:6" x14ac:dyDescent="0.25">
      <c r="A744" s="41"/>
      <c r="B744" s="46"/>
      <c r="C744" s="47"/>
      <c r="D744" s="47"/>
      <c r="E744" s="47"/>
      <c r="F744" s="47"/>
    </row>
    <row r="745" spans="1:6" x14ac:dyDescent="0.25">
      <c r="A745" s="41"/>
      <c r="B745" s="46"/>
      <c r="C745" s="47"/>
      <c r="D745" s="47"/>
      <c r="E745" s="47"/>
      <c r="F745" s="47"/>
    </row>
    <row r="746" spans="1:6" x14ac:dyDescent="0.25">
      <c r="A746" s="41"/>
      <c r="B746" s="46"/>
      <c r="C746" s="47"/>
      <c r="D746" s="47"/>
      <c r="E746" s="47"/>
      <c r="F746" s="47"/>
    </row>
    <row r="747" spans="1:6" x14ac:dyDescent="0.25">
      <c r="A747" s="41"/>
      <c r="B747" s="46"/>
      <c r="C747" s="47"/>
      <c r="D747" s="47"/>
      <c r="E747" s="47"/>
      <c r="F747" s="47"/>
    </row>
    <row r="748" spans="1:6" x14ac:dyDescent="0.25">
      <c r="A748" s="41"/>
      <c r="B748" s="46"/>
      <c r="C748" s="47"/>
      <c r="D748" s="47"/>
      <c r="E748" s="47"/>
      <c r="F748" s="47"/>
    </row>
    <row r="749" spans="1:6" x14ac:dyDescent="0.25">
      <c r="A749" s="41"/>
      <c r="B749" s="46"/>
      <c r="C749" s="47"/>
      <c r="D749" s="47"/>
      <c r="E749" s="47"/>
      <c r="F749" s="47"/>
    </row>
    <row r="750" spans="1:6" x14ac:dyDescent="0.25">
      <c r="A750" s="41"/>
      <c r="B750" s="46"/>
      <c r="C750" s="47"/>
      <c r="D750" s="47"/>
      <c r="E750" s="47"/>
      <c r="F750" s="47"/>
    </row>
    <row r="751" spans="1:6" x14ac:dyDescent="0.25">
      <c r="A751" s="41"/>
      <c r="B751" s="46"/>
      <c r="C751" s="47"/>
      <c r="D751" s="47"/>
      <c r="E751" s="47"/>
      <c r="F751" s="47"/>
    </row>
    <row r="752" spans="1:6" x14ac:dyDescent="0.25">
      <c r="A752" s="41"/>
      <c r="B752" s="46"/>
      <c r="C752" s="47"/>
      <c r="D752" s="47"/>
      <c r="E752" s="47"/>
      <c r="F752" s="47"/>
    </row>
    <row r="753" spans="1:6" x14ac:dyDescent="0.25">
      <c r="A753" s="41"/>
      <c r="B753" s="46"/>
      <c r="C753" s="47"/>
      <c r="D753" s="47"/>
      <c r="E753" s="47"/>
      <c r="F753" s="47"/>
    </row>
    <row r="754" spans="1:6" x14ac:dyDescent="0.25">
      <c r="A754" s="41"/>
      <c r="B754" s="46"/>
      <c r="C754" s="47"/>
      <c r="D754" s="47"/>
      <c r="E754" s="47"/>
      <c r="F754" s="47"/>
    </row>
    <row r="755" spans="1:6" x14ac:dyDescent="0.25">
      <c r="A755" s="41"/>
      <c r="B755" s="46"/>
      <c r="C755" s="47"/>
      <c r="D755" s="47"/>
      <c r="E755" s="47"/>
      <c r="F755" s="47"/>
    </row>
    <row r="756" spans="1:6" x14ac:dyDescent="0.25">
      <c r="A756" s="41"/>
      <c r="B756" s="46"/>
      <c r="C756" s="47"/>
      <c r="D756" s="47"/>
      <c r="E756" s="47"/>
      <c r="F756" s="47"/>
    </row>
    <row r="757" spans="1:6" x14ac:dyDescent="0.25">
      <c r="A757" s="41"/>
      <c r="B757" s="46"/>
      <c r="C757" s="47"/>
      <c r="D757" s="47"/>
      <c r="E757" s="47"/>
      <c r="F757" s="47"/>
    </row>
    <row r="758" spans="1:6" x14ac:dyDescent="0.25">
      <c r="A758" s="41"/>
      <c r="B758" s="46"/>
      <c r="C758" s="47"/>
      <c r="D758" s="47"/>
      <c r="E758" s="47"/>
      <c r="F758" s="47"/>
    </row>
    <row r="759" spans="1:6" x14ac:dyDescent="0.25">
      <c r="A759" s="41"/>
      <c r="B759" s="46"/>
      <c r="C759" s="47"/>
      <c r="D759" s="47"/>
      <c r="E759" s="47"/>
      <c r="F759" s="47"/>
    </row>
    <row r="760" spans="1:6" x14ac:dyDescent="0.25">
      <c r="A760" s="41"/>
      <c r="B760" s="46"/>
      <c r="C760" s="47"/>
      <c r="D760" s="47"/>
      <c r="E760" s="47"/>
      <c r="F760" s="47"/>
    </row>
    <row r="761" spans="1:6" x14ac:dyDescent="0.25">
      <c r="A761" s="41"/>
      <c r="B761" s="46"/>
      <c r="C761" s="47"/>
      <c r="D761" s="47"/>
      <c r="E761" s="47"/>
      <c r="F761" s="47"/>
    </row>
    <row r="762" spans="1:6" x14ac:dyDescent="0.25">
      <c r="A762" s="41"/>
      <c r="B762" s="46"/>
      <c r="C762" s="47"/>
      <c r="D762" s="47"/>
      <c r="E762" s="47"/>
      <c r="F762" s="47"/>
    </row>
    <row r="763" spans="1:6" x14ac:dyDescent="0.25">
      <c r="A763" s="41"/>
      <c r="B763" s="46"/>
      <c r="C763" s="47"/>
      <c r="D763" s="47"/>
      <c r="E763" s="47"/>
      <c r="F763" s="47"/>
    </row>
    <row r="764" spans="1:6" x14ac:dyDescent="0.25">
      <c r="A764" s="41"/>
      <c r="B764" s="46"/>
      <c r="C764" s="47"/>
      <c r="D764" s="47"/>
      <c r="E764" s="47"/>
      <c r="F764" s="47"/>
    </row>
    <row r="765" spans="1:6" x14ac:dyDescent="0.25">
      <c r="A765" s="41"/>
      <c r="B765" s="46"/>
      <c r="C765" s="47"/>
      <c r="D765" s="47"/>
      <c r="E765" s="47"/>
      <c r="F765" s="47"/>
    </row>
  </sheetData>
  <sheetProtection password="D646" sheet="1" objects="1" scenarios="1"/>
  <mergeCells count="56">
    <mergeCell ref="A11:A12"/>
    <mergeCell ref="B11:B12"/>
    <mergeCell ref="C11:D11"/>
    <mergeCell ref="E11:F11"/>
    <mergeCell ref="A4:F4"/>
    <mergeCell ref="C5:F5"/>
    <mergeCell ref="E6:F6"/>
    <mergeCell ref="A1:F1"/>
    <mergeCell ref="A2:F2"/>
    <mergeCell ref="A3:F3"/>
    <mergeCell ref="A9:F9"/>
    <mergeCell ref="A55:B55"/>
    <mergeCell ref="A13:B13"/>
    <mergeCell ref="A14:B14"/>
    <mergeCell ref="A17:B17"/>
    <mergeCell ref="A20:B20"/>
    <mergeCell ref="A23:B23"/>
    <mergeCell ref="A28:B28"/>
    <mergeCell ref="A31:B31"/>
    <mergeCell ref="A40:B40"/>
    <mergeCell ref="A49:B49"/>
    <mergeCell ref="A50:B50"/>
    <mergeCell ref="A174:B174"/>
    <mergeCell ref="A58:B58"/>
    <mergeCell ref="A65:B65"/>
    <mergeCell ref="A66:B66"/>
    <mergeCell ref="A81:B81"/>
    <mergeCell ref="A108:B108"/>
    <mergeCell ref="A140:B140"/>
    <mergeCell ref="A143:B143"/>
    <mergeCell ref="A144:B144"/>
    <mergeCell ref="A153:B153"/>
    <mergeCell ref="A162:B162"/>
    <mergeCell ref="A169:B169"/>
    <mergeCell ref="A382:B382"/>
    <mergeCell ref="A189:B189"/>
    <mergeCell ref="A214:B214"/>
    <mergeCell ref="A217:B217"/>
    <mergeCell ref="A218:B218"/>
    <mergeCell ref="A287:B287"/>
    <mergeCell ref="A304:B304"/>
    <mergeCell ref="A317:B317"/>
    <mergeCell ref="A328:B328"/>
    <mergeCell ref="A329:B329"/>
    <mergeCell ref="A346:B346"/>
    <mergeCell ref="A361:B361"/>
    <mergeCell ref="A429:B429"/>
    <mergeCell ref="A432:B432"/>
    <mergeCell ref="A435:B435"/>
    <mergeCell ref="A444:B444"/>
    <mergeCell ref="A395:B395"/>
    <mergeCell ref="A398:B398"/>
    <mergeCell ref="A419:B419"/>
    <mergeCell ref="A420:B420"/>
    <mergeCell ref="A425:B425"/>
    <mergeCell ref="A426:B426"/>
  </mergeCells>
  <pageMargins left="0.70866141732283472" right="0.70866141732283472" top="0.74803149606299213" bottom="0.74803149606299213" header="0.31496062992125984" footer="0.31496062992125984"/>
  <pageSetup paperSize="9" scale="53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11.1 прогр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2019-02-01T07:01:33Z</cp:lastPrinted>
  <dcterms:created xsi:type="dcterms:W3CDTF">2019-01-31T08:58:56Z</dcterms:created>
  <dcterms:modified xsi:type="dcterms:W3CDTF">2019-02-01T07:01:58Z</dcterms:modified>
</cp:coreProperties>
</file>