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Table1" sheetId="1" r:id="rId1"/>
  </sheets>
  <definedNames>
    <definedName name="_xlnm._FilterDatabase" localSheetId="0" hidden="1">Table1!$A$7:$W$576</definedName>
    <definedName name="_xlnm.Print_Titles" localSheetId="0">Table1!$3:$7</definedName>
  </definedNames>
  <calcPr calcId="152511"/>
</workbook>
</file>

<file path=xl/calcChain.xml><?xml version="1.0" encoding="utf-8"?>
<calcChain xmlns="http://schemas.openxmlformats.org/spreadsheetml/2006/main">
  <c r="Q176" i="1" l="1"/>
  <c r="Q572" i="1" l="1"/>
  <c r="R572" i="1"/>
  <c r="S572" i="1"/>
  <c r="T572" i="1"/>
  <c r="U572" i="1"/>
  <c r="P572" i="1"/>
  <c r="Q304" i="1" l="1"/>
  <c r="R304" i="1"/>
  <c r="S304" i="1"/>
  <c r="T304" i="1"/>
  <c r="U304" i="1"/>
  <c r="P304" i="1"/>
  <c r="Q38" i="1"/>
  <c r="R38" i="1"/>
  <c r="S38" i="1"/>
  <c r="T38" i="1"/>
  <c r="U38" i="1"/>
  <c r="P38" i="1"/>
  <c r="Q483" i="1"/>
  <c r="R483" i="1"/>
  <c r="S483" i="1"/>
  <c r="T483" i="1"/>
  <c r="U483" i="1"/>
  <c r="P483" i="1"/>
  <c r="Q479" i="1"/>
  <c r="R479" i="1"/>
  <c r="S479" i="1"/>
  <c r="T479" i="1"/>
  <c r="U479" i="1"/>
  <c r="P479" i="1"/>
  <c r="Q257" i="1" l="1"/>
  <c r="R257" i="1"/>
  <c r="S257" i="1"/>
  <c r="T257" i="1"/>
  <c r="U257" i="1"/>
  <c r="P257" i="1"/>
  <c r="P246" i="1"/>
  <c r="U394" i="1" l="1"/>
  <c r="T394" i="1"/>
  <c r="S394" i="1"/>
  <c r="Q501" i="1" l="1"/>
  <c r="R501" i="1"/>
  <c r="S501" i="1"/>
  <c r="T501" i="1"/>
  <c r="U501" i="1"/>
  <c r="P501" i="1"/>
  <c r="U565" i="1"/>
  <c r="T565" i="1"/>
  <c r="S565" i="1"/>
  <c r="R497" i="1" l="1"/>
  <c r="Q361" i="1"/>
  <c r="R361" i="1"/>
  <c r="S361" i="1"/>
  <c r="T361" i="1"/>
  <c r="U361" i="1"/>
  <c r="R394" i="1" l="1"/>
  <c r="R393" i="1" s="1"/>
  <c r="Q246" i="1"/>
  <c r="R246" i="1"/>
  <c r="S246" i="1"/>
  <c r="T246" i="1"/>
  <c r="U246" i="1"/>
  <c r="R526" i="1"/>
  <c r="R534" i="1"/>
  <c r="Q507" i="1"/>
  <c r="R507" i="1"/>
  <c r="S507" i="1"/>
  <c r="T507" i="1"/>
  <c r="U507" i="1"/>
  <c r="P507" i="1"/>
  <c r="Q475" i="1"/>
  <c r="R475" i="1"/>
  <c r="S475" i="1"/>
  <c r="T475" i="1"/>
  <c r="U475" i="1"/>
  <c r="P475" i="1"/>
  <c r="Q441" i="1"/>
  <c r="R441" i="1"/>
  <c r="S441" i="1"/>
  <c r="T441" i="1"/>
  <c r="U441" i="1"/>
  <c r="P441" i="1"/>
  <c r="Q437" i="1"/>
  <c r="R437" i="1"/>
  <c r="S437" i="1"/>
  <c r="T437" i="1"/>
  <c r="U437" i="1"/>
  <c r="P437" i="1"/>
  <c r="Q431" i="1"/>
  <c r="R431" i="1"/>
  <c r="S431" i="1"/>
  <c r="T431" i="1"/>
  <c r="U431" i="1"/>
  <c r="P431" i="1"/>
  <c r="Q428" i="1"/>
  <c r="R428" i="1"/>
  <c r="S428" i="1"/>
  <c r="T428" i="1"/>
  <c r="U428" i="1"/>
  <c r="P428" i="1"/>
  <c r="Q399" i="1"/>
  <c r="R399" i="1"/>
  <c r="S399" i="1"/>
  <c r="T399" i="1"/>
  <c r="U399" i="1"/>
  <c r="P399" i="1"/>
  <c r="Q396" i="1"/>
  <c r="R396" i="1"/>
  <c r="S396" i="1"/>
  <c r="T396" i="1"/>
  <c r="U396" i="1"/>
  <c r="P396" i="1"/>
  <c r="S393" i="1"/>
  <c r="T393" i="1"/>
  <c r="U393" i="1"/>
  <c r="Q380" i="1"/>
  <c r="R380" i="1"/>
  <c r="S380" i="1"/>
  <c r="T380" i="1"/>
  <c r="U380" i="1"/>
  <c r="P380" i="1"/>
  <c r="P361" i="1"/>
  <c r="Q349" i="1"/>
  <c r="R349" i="1"/>
  <c r="S349" i="1"/>
  <c r="T349" i="1"/>
  <c r="U349" i="1"/>
  <c r="P349" i="1"/>
  <c r="Q344" i="1"/>
  <c r="R344" i="1"/>
  <c r="S344" i="1"/>
  <c r="T344" i="1"/>
  <c r="U344" i="1"/>
  <c r="P344" i="1"/>
  <c r="Q337" i="1"/>
  <c r="R337" i="1"/>
  <c r="S337" i="1"/>
  <c r="T337" i="1"/>
  <c r="U337" i="1"/>
  <c r="P337" i="1"/>
  <c r="Q333" i="1"/>
  <c r="R333" i="1"/>
  <c r="S333" i="1"/>
  <c r="T333" i="1"/>
  <c r="U333" i="1"/>
  <c r="P333" i="1"/>
  <c r="Q317" i="1"/>
  <c r="S317" i="1"/>
  <c r="T317" i="1"/>
  <c r="U317" i="1"/>
  <c r="P317" i="1"/>
  <c r="Q313" i="1"/>
  <c r="R313" i="1"/>
  <c r="S313" i="1"/>
  <c r="T313" i="1"/>
  <c r="U313" i="1"/>
  <c r="P313" i="1"/>
  <c r="Q297" i="1"/>
  <c r="R297" i="1"/>
  <c r="S297" i="1"/>
  <c r="T297" i="1"/>
  <c r="U297" i="1"/>
  <c r="P297" i="1"/>
  <c r="Q288" i="1"/>
  <c r="R288" i="1"/>
  <c r="S288" i="1"/>
  <c r="T288" i="1"/>
  <c r="U288" i="1"/>
  <c r="P288" i="1"/>
  <c r="Q284" i="1"/>
  <c r="R284" i="1"/>
  <c r="S284" i="1"/>
  <c r="T284" i="1"/>
  <c r="U284" i="1"/>
  <c r="P284" i="1"/>
  <c r="Q261" i="1"/>
  <c r="R261" i="1"/>
  <c r="S261" i="1"/>
  <c r="T261" i="1"/>
  <c r="U261" i="1"/>
  <c r="P261" i="1"/>
  <c r="Q242" i="1"/>
  <c r="R242" i="1"/>
  <c r="S242" i="1"/>
  <c r="T242" i="1"/>
  <c r="U242" i="1"/>
  <c r="P242" i="1"/>
  <c r="Q214" i="1"/>
  <c r="R214" i="1"/>
  <c r="S214" i="1"/>
  <c r="T214" i="1"/>
  <c r="U214" i="1"/>
  <c r="P214" i="1"/>
  <c r="Q205" i="1"/>
  <c r="R205" i="1"/>
  <c r="S205" i="1"/>
  <c r="T205" i="1"/>
  <c r="U205" i="1"/>
  <c r="P205" i="1"/>
  <c r="Q188" i="1"/>
  <c r="R188" i="1"/>
  <c r="S188" i="1"/>
  <c r="T188" i="1"/>
  <c r="U188" i="1"/>
  <c r="P188" i="1"/>
  <c r="Q177" i="1"/>
  <c r="R177" i="1"/>
  <c r="S177" i="1"/>
  <c r="T177" i="1"/>
  <c r="U177" i="1"/>
  <c r="P177" i="1"/>
  <c r="R151" i="1"/>
  <c r="S151" i="1"/>
  <c r="T151" i="1"/>
  <c r="U151" i="1"/>
  <c r="P151" i="1"/>
  <c r="Q138" i="1"/>
  <c r="R138" i="1"/>
  <c r="S138" i="1"/>
  <c r="T138" i="1"/>
  <c r="U138" i="1"/>
  <c r="P138" i="1"/>
  <c r="Q10" i="1"/>
  <c r="R10" i="1"/>
  <c r="S10" i="1"/>
  <c r="T10" i="1"/>
  <c r="U10" i="1"/>
  <c r="P10" i="1"/>
  <c r="Q52" i="1"/>
  <c r="R52" i="1"/>
  <c r="S52" i="1"/>
  <c r="T52" i="1"/>
  <c r="U52" i="1"/>
  <c r="P52" i="1"/>
  <c r="Q56" i="1"/>
  <c r="R56" i="1"/>
  <c r="S56" i="1"/>
  <c r="T56" i="1"/>
  <c r="U56" i="1"/>
  <c r="P56" i="1"/>
  <c r="Q67" i="1"/>
  <c r="R67" i="1"/>
  <c r="S67" i="1"/>
  <c r="T67" i="1"/>
  <c r="U67" i="1"/>
  <c r="P67" i="1"/>
  <c r="Q88" i="1"/>
  <c r="R88" i="1"/>
  <c r="S88" i="1"/>
  <c r="T88" i="1"/>
  <c r="U88" i="1"/>
  <c r="P88" i="1"/>
  <c r="Q93" i="1"/>
  <c r="R93" i="1"/>
  <c r="S93" i="1"/>
  <c r="T93" i="1"/>
  <c r="U93" i="1"/>
  <c r="P93" i="1"/>
  <c r="Q100" i="1"/>
  <c r="R100" i="1"/>
  <c r="S100" i="1"/>
  <c r="T100" i="1"/>
  <c r="U100" i="1"/>
  <c r="P100" i="1"/>
  <c r="Q114" i="1"/>
  <c r="R114" i="1"/>
  <c r="S114" i="1"/>
  <c r="T114" i="1"/>
  <c r="U114" i="1"/>
  <c r="P114" i="1"/>
  <c r="U360" i="1" l="1"/>
  <c r="S360" i="1"/>
  <c r="T360" i="1"/>
  <c r="R360" i="1"/>
  <c r="T9" i="1"/>
  <c r="U9" i="1"/>
  <c r="S9" i="1"/>
  <c r="R317" i="1"/>
  <c r="P490" i="1"/>
  <c r="R9" i="1" l="1"/>
  <c r="Q151" i="1"/>
  <c r="Q394" i="1"/>
  <c r="Q393" i="1" s="1"/>
  <c r="Q360" i="1" s="1"/>
  <c r="P394" i="1"/>
  <c r="Q9" i="1" l="1"/>
  <c r="P393" i="1"/>
  <c r="P360" i="1" s="1"/>
  <c r="Q568" i="1"/>
  <c r="R568" i="1"/>
  <c r="S568" i="1"/>
  <c r="T568" i="1"/>
  <c r="U568" i="1"/>
  <c r="P568" i="1"/>
  <c r="Q564" i="1"/>
  <c r="R564" i="1"/>
  <c r="S564" i="1"/>
  <c r="T564" i="1"/>
  <c r="U564" i="1"/>
  <c r="P564" i="1"/>
  <c r="Q560" i="1"/>
  <c r="R560" i="1"/>
  <c r="S560" i="1"/>
  <c r="T560" i="1"/>
  <c r="U560" i="1"/>
  <c r="P560" i="1"/>
  <c r="Q552" i="1"/>
  <c r="R552" i="1"/>
  <c r="S552" i="1"/>
  <c r="T552" i="1"/>
  <c r="U552" i="1"/>
  <c r="P552" i="1"/>
  <c r="Q534" i="1"/>
  <c r="S534" i="1"/>
  <c r="T534" i="1"/>
  <c r="U534" i="1"/>
  <c r="P534" i="1"/>
  <c r="Q526" i="1"/>
  <c r="S526" i="1"/>
  <c r="T526" i="1"/>
  <c r="U526" i="1"/>
  <c r="P526" i="1"/>
  <c r="Q520" i="1"/>
  <c r="R520" i="1"/>
  <c r="S520" i="1"/>
  <c r="T520" i="1"/>
  <c r="U520" i="1"/>
  <c r="P520" i="1"/>
  <c r="Q516" i="1"/>
  <c r="R516" i="1"/>
  <c r="S516" i="1"/>
  <c r="T516" i="1"/>
  <c r="U516" i="1"/>
  <c r="P516" i="1"/>
  <c r="Q497" i="1"/>
  <c r="S497" i="1"/>
  <c r="T497" i="1"/>
  <c r="U497" i="1"/>
  <c r="P497" i="1"/>
  <c r="Q495" i="1"/>
  <c r="R495" i="1"/>
  <c r="S495" i="1"/>
  <c r="T495" i="1"/>
  <c r="U495" i="1"/>
  <c r="P495" i="1"/>
  <c r="Q490" i="1"/>
  <c r="R490" i="1"/>
  <c r="S490" i="1"/>
  <c r="T490" i="1"/>
  <c r="U490" i="1"/>
  <c r="P9" i="1" l="1"/>
  <c r="Q489" i="1"/>
  <c r="S489" i="1"/>
  <c r="R489" i="1"/>
  <c r="U489" i="1"/>
  <c r="P489" i="1"/>
  <c r="T489" i="1"/>
  <c r="R563" i="1" l="1"/>
  <c r="S563" i="1"/>
  <c r="T563" i="1"/>
  <c r="U563" i="1"/>
  <c r="Q563" i="1"/>
  <c r="P563" i="1"/>
  <c r="Q555" i="1" l="1"/>
  <c r="R555" i="1"/>
  <c r="S555" i="1"/>
  <c r="T555" i="1"/>
  <c r="U555" i="1"/>
  <c r="P555" i="1"/>
  <c r="Q547" i="1"/>
  <c r="Q500" i="1" s="1"/>
  <c r="Q488" i="1" s="1"/>
  <c r="Q8" i="1" s="1"/>
  <c r="R547" i="1"/>
  <c r="S547" i="1"/>
  <c r="T547" i="1"/>
  <c r="U547" i="1"/>
  <c r="P547" i="1"/>
  <c r="U500" i="1" l="1"/>
  <c r="U488" i="1" s="1"/>
  <c r="U8" i="1" s="1"/>
  <c r="R500" i="1"/>
  <c r="R488" i="1" s="1"/>
  <c r="R8" i="1" s="1"/>
  <c r="T500" i="1"/>
  <c r="T488" i="1" s="1"/>
  <c r="T8" i="1" s="1"/>
  <c r="S500" i="1"/>
  <c r="S488" i="1" s="1"/>
  <c r="S8" i="1" s="1"/>
  <c r="P500" i="1"/>
  <c r="P488" i="1" s="1"/>
  <c r="P8" i="1" s="1"/>
</calcChain>
</file>

<file path=xl/sharedStrings.xml><?xml version="1.0" encoding="utf-8"?>
<sst xmlns="http://schemas.openxmlformats.org/spreadsheetml/2006/main" count="4703" uniqueCount="914">
  <si>
    <t/>
  </si>
  <si>
    <t>РЕЕСТР РАСХОДНЫХ ОБЯЗАТЕЛЬСТВ МУНИЦИПАЛЬНОГО ОБРАЗОВАНИЯ ЗАТО г.СЕВЕРОМОРСК</t>
  </si>
  <si>
    <t>Наименование расходного обязательства, вопроса местного значения, полномочия, права  муниципального образования *</t>
  </si>
  <si>
    <t>Правовое основание финансового обеспечения и расходования средств (нормативные правовые акты, договоры, соглашения)</t>
  </si>
  <si>
    <t>Код расхода по БК</t>
  </si>
  <si>
    <t>Объем средств на исполнение расходного обязательства</t>
  </si>
  <si>
    <t>Российской Федерации</t>
  </si>
  <si>
    <t>субъекта Российской Федерации</t>
  </si>
  <si>
    <t>муниципального образования</t>
  </si>
  <si>
    <t>текущий</t>
  </si>
  <si>
    <t>очередной</t>
  </si>
  <si>
    <t>плановый период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</si>
  <si>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</si>
  <si>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</si>
  <si>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</si>
  <si>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раздел</t>
  </si>
  <si>
    <t>под-раздел</t>
  </si>
  <si>
    <t>целевая статья</t>
  </si>
  <si>
    <t>вид расхода</t>
  </si>
  <si>
    <t>по плану</t>
  </si>
  <si>
    <t>по факту</t>
  </si>
  <si>
    <t>2021 г.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</si>
  <si>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</si>
  <si>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</si>
  <si>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</si>
  <si>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</si>
  <si>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</si>
  <si>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</si>
  <si>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</si>
  <si>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</si>
  <si>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</si>
  <si>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</si>
  <si>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</si>
  <si>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</si>
  <si>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</si>
  <si>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</si>
  <si>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</si>
  <si>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</si>
  <si>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</si>
  <si>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</si>
  <si>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</si>
  <si>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</si>
  <si>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</si>
  <si>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</si>
  <si>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</si>
  <si>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Федеральный закон №131-ФЗ от 06.10.2003 "Об общих принципах организации местного самоуправления в Российской Федерации"</t>
  </si>
  <si>
    <t>ст.16, п.1, подп.1</t>
  </si>
  <si>
    <t>06.10.2003-не установлен</t>
  </si>
  <si>
    <t>Закон Мурманской области №860-01-ЗМО от 29.06.2007 "О муниципальной службе в Мурманской области"</t>
  </si>
  <si>
    <t>ст.34</t>
  </si>
  <si>
    <t>01.07.2007-не установлен</t>
  </si>
  <si>
    <t>в целом</t>
  </si>
  <si>
    <t>06.03.2015-не установлен</t>
  </si>
  <si>
    <t>01</t>
  </si>
  <si>
    <t>90200М9130</t>
  </si>
  <si>
    <t>Решение Совета депутатов муниципального образования ЗАТО г. Североморск №218 от 13.12.2011 "Устав муниципального образования "Закрытое административно-территориальное образование город Североморск""</t>
  </si>
  <si>
    <t>ст. 9 п. 9.1 подп. 1</t>
  </si>
  <si>
    <t>26.12.2011-не установлен</t>
  </si>
  <si>
    <t>03201М2400</t>
  </si>
  <si>
    <t>Федеральный закон №25-ФЗ от 02.03.2007 "О муниципальной службе в Российской Федерации"</t>
  </si>
  <si>
    <t>01.06.2007-не установлен</t>
  </si>
  <si>
    <t>Решение Совета депутатов муниципального образования ЗАТО г. Североморск №15 от 14.03.2005 "О гарантиях и компенсациях гражданам в связи с работой и проживанием в экстремальных природно-климатических условиях Севера"</t>
  </si>
  <si>
    <t>18.03.2005-не установлен</t>
  </si>
  <si>
    <t>03202М2400</t>
  </si>
  <si>
    <t>Постановление администрации ЗАТО г. Североморск №1088 от 24.10.2013 "Об утверждении муниципальной программы «Развитие муниципального управления и гражданского общества» на 2014-2020 годы""</t>
  </si>
  <si>
    <t>прил.2,3</t>
  </si>
  <si>
    <t>01.01.2014-31.12.2020</t>
  </si>
  <si>
    <t>03204М2400</t>
  </si>
  <si>
    <t>03205М2400</t>
  </si>
  <si>
    <t>03303М2990</t>
  </si>
  <si>
    <t>90200М9090</t>
  </si>
  <si>
    <t>90200М9160</t>
  </si>
  <si>
    <t>90200М9170</t>
  </si>
  <si>
    <t>04</t>
  </si>
  <si>
    <t>0320370570</t>
  </si>
  <si>
    <t>03203S0570</t>
  </si>
  <si>
    <t>2.1.3. владение, пользование и распоряжение имуществом, находящимся в муниципальной собственности городского округа</t>
  </si>
  <si>
    <t>ст.16, п.1, подп.3</t>
  </si>
  <si>
    <t>Закон Мурманской области №579-01-ЗМО от  29.12.2004 "О государственных гарантиях и компенсациях, правовое регулирование которых отнесено к полномочиям органов государственной власти Мурманской области, для лиц, работающих и проживающих в районах Крайнего Севера"</t>
  </si>
  <si>
    <t>30.12.2004-не установлен</t>
  </si>
  <si>
    <t>Постановление администрации ЗАТО г. Североморск №38 от 16.01.2017 "Об утверждении Правил предоставления и расходования средств субсидий на софинансирование расходов, направляемых на оплату труда и начисления на выплаты по оплате труда работникам муниципальных учреждений"</t>
  </si>
  <si>
    <t>01.01.2017-не установлен</t>
  </si>
  <si>
    <t>№136-ФЗ от 25.10.2001 "Земельный кодекс Российской Федерации"</t>
  </si>
  <si>
    <t>ст.11</t>
  </si>
  <si>
    <t>30.10.2001-не установлен</t>
  </si>
  <si>
    <t>Постановление Правительства Мурманской области №243-ПП от 12.05.2014 "Об оплате труда работников областных бюджетных, автономных и казенных учреждений Мурманской области"</t>
  </si>
  <si>
    <t>п.7</t>
  </si>
  <si>
    <t>12.05.2014-не установлен</t>
  </si>
  <si>
    <t>Постановление администрации ЗАТО г. Североморск №1455 от 28.09.2017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2018 год"</t>
  </si>
  <si>
    <t>06.10.2017-31.12.2018</t>
  </si>
  <si>
    <t>ст.6</t>
  </si>
  <si>
    <t>13.02.2004-не установлен</t>
  </si>
  <si>
    <t>ст. 9 п. 9.1 подп. 3</t>
  </si>
  <si>
    <t>03107М0200</t>
  </si>
  <si>
    <t>Решение Совета депутатов муниципального образования ЗАТО г. Североморск №256 от  10.04.2012 "Об утверждении Положения «О порядке управления и распоряжения имуществом, находящимся в собственности муниципального образования ЗАТО г. Североморск»"</t>
  </si>
  <si>
    <t>10.04.2012-не установлен</t>
  </si>
  <si>
    <t>прил. 1</t>
  </si>
  <si>
    <t>Постановление администрации ЗАТО г. Североморск №550 от 11.07.2012 "Об утверждении примерного положения по оплате труда работников муниципальных учреждений ЗАТО г. Североморск, осуществляющих профессиональную деятельность по общеотраслевым должностям служащих и по общеотраслевым профессиям рабочих"</t>
  </si>
  <si>
    <t>03.08.2012-не установлен</t>
  </si>
  <si>
    <t>Постановление администрации ЗАТО г. Североморск №718 от 15.06.2016 "Об оплате труда работников муниципальных бюджетных, автономных и казенных учреждений ЗАТО г.Североморск"</t>
  </si>
  <si>
    <t>24.06.2016-не установлен</t>
  </si>
  <si>
    <t>90200М9100</t>
  </si>
  <si>
    <t>0310713060</t>
  </si>
  <si>
    <t>ст.16, п.1, подп.4</t>
  </si>
  <si>
    <t>п.3, подп.3.2</t>
  </si>
  <si>
    <t>подп.4.1, п. 9.1, ст.9</t>
  </si>
  <si>
    <t>05</t>
  </si>
  <si>
    <t>02</t>
  </si>
  <si>
    <t>Федеральный закон №190-ФЗ от 27.07.2010 "О теплоснабжении"</t>
  </si>
  <si>
    <t>30.07.2010-не установлен</t>
  </si>
  <si>
    <t>ст.16, п.1, подп.5</t>
  </si>
  <si>
    <t>09.10.2013-не установлен</t>
  </si>
  <si>
    <t>подп.5, п. 9.1, ст.9</t>
  </si>
  <si>
    <t>09</t>
  </si>
  <si>
    <t>Федеральный закон №196-ФЗ от 10.12.1995 "О безопасности дорожного движения"</t>
  </si>
  <si>
    <t>ст.6, п.4</t>
  </si>
  <si>
    <t>11.12.1995-не установлен</t>
  </si>
  <si>
    <t>прил.1</t>
  </si>
  <si>
    <t>01.01.2016-не установлен</t>
  </si>
  <si>
    <t>Постановление администрации ЗАТО г. Североморск №1306 от 16.12.2013 "Об утверждении муниципальной программы "Улучшение качества и безопасности жизни населения" на 2014-2020 годы""</t>
  </si>
  <si>
    <t>01.01.2014-не установлен</t>
  </si>
  <si>
    <t>Постановление администрации ЗАТО г. Североморск №966 от 29.10.2012 "Об автомобильных дорогах общего пользования местного значения муниципального образования ЗАТО г. Североморск"</t>
  </si>
  <si>
    <t>09.11.2012-не установлен</t>
  </si>
  <si>
    <t>04102М2550</t>
  </si>
  <si>
    <t>04102М2560</t>
  </si>
  <si>
    <t>04102М2570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</si>
  <si>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</si>
  <si>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ст.16, п.1, подп.6</t>
  </si>
  <si>
    <t>Постановление Правительства Мурманской области №550-ПП от 30.11.2015 "Об установлении минимального размера взноса на капитальный ремонт общего имущества в многоквартирных домах, расположенных на территории Мурманской области, на 2016 - 2018 год"</t>
  </si>
  <si>
    <t>02.12.2015-не установлен</t>
  </si>
  <si>
    <t>0450170850</t>
  </si>
  <si>
    <t>Постановление Правительства Мурманской области №571-ПП от 30.09.2013 "О государственной программе Мурманской области "Обеспечение комфортной среды проживания населения региона"</t>
  </si>
  <si>
    <t>11.10.2013-не установлен</t>
  </si>
  <si>
    <t>Постановление администрации ЗАТО г. Североморск №1903 от 27.11.2017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2019 год"</t>
  </si>
  <si>
    <t>в целом</t>
  </si>
  <si>
    <t>27.11.2017-31.12.2019</t>
  </si>
  <si>
    <t>04501S0850</t>
  </si>
  <si>
    <t>Постановление Правительства РФ №491 от 13.08.2006 "Об утверждении Правил содержания общего имущества в многоквартирном доме и правил изменения размера платы за содержание и ремонт жилого помещения в случае оказания услуг и выполнения работ по управлению, содержанию и ремонту общего имущества в многокварти"</t>
  </si>
  <si>
    <t>13.08.2006-не установлен</t>
  </si>
  <si>
    <t>Закон Мурманской области №1553-01-ЗМО от 18.12.2012 "О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области"</t>
  </si>
  <si>
    <t>ст.3</t>
  </si>
  <si>
    <t>05.01.2013-не установлен</t>
  </si>
  <si>
    <t>Постановление администрации ЗАТО г. Североморск №504 от 30.03.2018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2020 год»"</t>
  </si>
  <si>
    <t>25.05.2018-31.12.2020</t>
  </si>
  <si>
    <t>04501М2650</t>
  </si>
  <si>
    <t>Постановление администрации ЗАТО г. Североморск №505 от 30.03.2018 "Об утверждении краткосрочного плана реализации региональной программы капитального ремонта общего имущества в многоквартирных домах, расположенных на территории Мурманской области, на 2014-2043 годы, в муниципальном образовании ЗАТО г.Североморск на 2021 год»"</t>
  </si>
  <si>
    <t>25.05.2018-31.12.2021</t>
  </si>
  <si>
    <t>прил.5</t>
  </si>
  <si>
    <t>04502М2670</t>
  </si>
  <si>
    <t>04502М2690</t>
  </si>
  <si>
    <t>04502М2680</t>
  </si>
  <si>
    <t>06</t>
  </si>
  <si>
    <t>01502М2280</t>
  </si>
  <si>
    <t>2.1.10. создание условий для предоставления транспортных услуг населению и организация транспортного обслуживания населения в границах городского округа (в части автомобильного транспорта)</t>
  </si>
  <si>
    <t>подп.7, п.1, ст.16</t>
  </si>
  <si>
    <t>ст.6.2</t>
  </si>
  <si>
    <t>01.08.2009-не установлен</t>
  </si>
  <si>
    <t>Постановление администрации ЗАТО г. Североморск №219 от 12.02.218 "Об утверждении Порядка предоставления из бюджета ЗАТО г. Североморск субсидии на возмещение недополученных доходов транспортным организациям, осуществляющим регулярные перевозки пассажиров и багажа автомобильным транспортом общего пользования на муниципальных маршрутах по регулярным тарифам, не обеспечивающим возмещение понесенных затрат"</t>
  </si>
  <si>
    <t>16.02.2018-не установлен</t>
  </si>
  <si>
    <t>08</t>
  </si>
  <si>
    <t>№220-ФЗ от 13.07.2015 "Об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Федерации"</t>
  </si>
  <si>
    <t>17.07.2015-не установлен</t>
  </si>
  <si>
    <t>прил.7</t>
  </si>
  <si>
    <t>01701М6010</t>
  </si>
  <si>
    <t>ст.16, п.1, подп.13</t>
  </si>
  <si>
    <t>Постановление администрации ЗАТО г. Североморск №677 от 27.04.2018 "Об определении уполномоченного органа  по расходованию субсидии, предоставленной  в 2018 году из бюджета Мурманской области бюджету муниципального образования  ЗАТО г. Североморск на реализацию мероприятий по созданию в дошкольных образовательных, общеобразовательных организациях, организациях дополнительного образования условий для получения детьми-инвалидами качественного образования"</t>
  </si>
  <si>
    <t>01.01.2018-не установлен</t>
  </si>
  <si>
    <t>07</t>
  </si>
  <si>
    <t>Федеральный закон №273-ФЗ от 29.12.2012 "Об образовании в Российской Федерации"</t>
  </si>
  <si>
    <t>ст.9</t>
  </si>
  <si>
    <t>30.12.2012-не установлен</t>
  </si>
  <si>
    <t>Постановление администрации ЗАТО г. Североморск №197 от  08.02.2018 "Об утверждении титульного списка капитального строительства объектов социальной сферы и инженерной инфраструктуры ЗАТО г.Североморск на 2018 год и на плановый период 2019-2020 годов"</t>
  </si>
  <si>
    <t>08.02.2018-31.12.2020</t>
  </si>
  <si>
    <t>0510113060</t>
  </si>
  <si>
    <t>Указ Президента Российской Федерации №597 от 07.05.2012 "О мероприятиях по реализации государственной социальной политики"</t>
  </si>
  <si>
    <t>07.05.2012-не установлен</t>
  </si>
  <si>
    <t>Закон Мурманской области №561-01-ЗМО от 27.12.2004 "О мерах социальной поддержки отдельных категорий граждан, работающих в сельских населенных пунктах или поселках городского типа"</t>
  </si>
  <si>
    <t>01.01.2005-не установлен</t>
  </si>
  <si>
    <t>подп.15, п. 9.1, ст.9</t>
  </si>
  <si>
    <t>0510171100</t>
  </si>
  <si>
    <t>Постановление Правительства РФ №1297 от 01.12.2015 "Об утверждении государственной программы Российской Федерации «Доступная среда» на 2011 - 2020 годы"</t>
  </si>
  <si>
    <t>01.01.2016
-не установлен</t>
  </si>
  <si>
    <t>Закон Мурманской области №1649-01-ЗМО от  28.06.2013  "Об образовании в Мурманской области"</t>
  </si>
  <si>
    <t>ст.8</t>
  </si>
  <si>
    <t>01.09.2013-не установлен</t>
  </si>
  <si>
    <t>05101S1100</t>
  </si>
  <si>
    <t>Постановление Правительства Мурманской области №568-ПП от 30.09.2013 "Об утверждении государственной программы Мурманской области "Развитие образования"</t>
  </si>
  <si>
    <t>Постановление администрации ЗАТО г. Североморск №904 от 07.11.2008 "Об утверждении Порядка компенсации расходов на оплату стоимости проезда и провоза багажа к месту использования отпуска (отдыха) и обратно лицам, работающим в организациях, расположенных в районах Крайнего Севера, финансируемых из средств местного бюджета"</t>
  </si>
  <si>
    <t>21.11.2008-не установлен</t>
  </si>
  <si>
    <t>целом</t>
  </si>
  <si>
    <t>05101М0910</t>
  </si>
  <si>
    <t>05101М0920</t>
  </si>
  <si>
    <t>Постановление администрации ЗАТО г. Североморск №1309 от 16.12.2013 "Об утверждении муниципальной программы «Развитие образования ЗАТО г.Североморск» на 2014-2020 годы"</t>
  </si>
  <si>
    <t>05101М0930</t>
  </si>
  <si>
    <t>05101М0940</t>
  </si>
  <si>
    <t>05102М1700</t>
  </si>
  <si>
    <t>05102М1220</t>
  </si>
  <si>
    <t>05102М1260</t>
  </si>
  <si>
    <t>Постановление администрации ЗАТО г. Североморск №102 от 05.02.2015 "Об утверждении правил предоставления средств субсидии на обеспечение бесплатным цельным молоком либо питьевым молоком обучающихся  1-4 классов муниципальных общеобразовательных организаций"</t>
  </si>
  <si>
    <t>01.01.2015-не установлен</t>
  </si>
  <si>
    <t>Постановление Правительства РФ №295 от 15.04.2014 "Об утверждении государственной программы Российской Федерации «Развитие образования» на 2013 - 2020 годы"</t>
  </si>
  <si>
    <t>01.05.2014-не установлен</t>
  </si>
  <si>
    <t>Федеральный закон №273-ФЗ от 21.12.2012 "Об образовании в Российской Федерации"</t>
  </si>
  <si>
    <t>ст. 9</t>
  </si>
  <si>
    <t>21.12.2012-не установлен</t>
  </si>
  <si>
    <t>05101М1200</t>
  </si>
  <si>
    <t>прил.1,2</t>
  </si>
  <si>
    <t>Постановление администрации ЗАТО г. Североморск №1941 от 04.12.2017 "Об установлении муниципальных размеров расходов для предоставления питания обучающимся муниципальных общеобразовательных организаций с 01.01.2018 по 31.12.2018"</t>
  </si>
  <si>
    <t>08.12.2017-31.12.2018</t>
  </si>
  <si>
    <t>Постановление администрации ЗАТО г. Североморск №1253 от 03.10.2016 "О премиях ЗАТО г. Североморск одаренным детям и учащейся молодежи, проявившим выдающиеся способности в области образования"</t>
  </si>
  <si>
    <t>07.10.2016-не установлен</t>
  </si>
  <si>
    <t>051Е155200</t>
  </si>
  <si>
    <t>0520171040</t>
  </si>
  <si>
    <t>05201S1040</t>
  </si>
  <si>
    <t>05102М1100</t>
  </si>
  <si>
    <t>0520113060</t>
  </si>
  <si>
    <t>05201М0910</t>
  </si>
  <si>
    <t>05201М0920</t>
  </si>
  <si>
    <t>05201М0930</t>
  </si>
  <si>
    <t>05201М0940</t>
  </si>
  <si>
    <t>Постановление администрации ЗАТО г. Североморск №676 от 27.04.2018 "Об определении уполномоченного органа по расходованию субсидии, предоставленной в 2018 году из бюджета Мурманской области бюджету муниципального образования ЗАТО г. Североморск на создание в общеобразовательных организациях, расположенных в сельской местности, условий для занятий физической культурой и спортом"</t>
  </si>
  <si>
    <t>03</t>
  </si>
  <si>
    <t>Постановление администрации ЗАТО г. Североморск №1551 от 25.11.2016 "Об утверждении муниципальной  программы «Культура ЗАТО г.Североморск» на 2016-2020 годы"</t>
  </si>
  <si>
    <t>25.11.2016-не установлен</t>
  </si>
  <si>
    <t>0610113060</t>
  </si>
  <si>
    <t>0610171100</t>
  </si>
  <si>
    <t>06101S1100</t>
  </si>
  <si>
    <t>06101М0910</t>
  </si>
  <si>
    <t>06101М0920</t>
  </si>
  <si>
    <t>06101М0930</t>
  </si>
  <si>
    <t>06101М0940</t>
  </si>
  <si>
    <t>06102М1020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</si>
  <si>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</si>
  <si>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Закон Мурманской области №953-01-ЗМО от 16.04.2008 "Об основах организации отдыха, оздоровления и занятости детей в Мурманской области"</t>
  </si>
  <si>
    <t>ст.14</t>
  </si>
  <si>
    <t>24.04.2008-не установлен</t>
  </si>
  <si>
    <t>прил.4</t>
  </si>
  <si>
    <t>0540171070</t>
  </si>
  <si>
    <t>№120-ФЗ от 24.06.1999 "Об основах системы профилактики безнадзорности и правонарушений несовершеннолетних"</t>
  </si>
  <si>
    <t>30.06.1999-не установлен</t>
  </si>
  <si>
    <t>Постановление Правительства Мурманской области №80-ПП от 26.02.2016 "Об организации отдыха, оздоровления и занятости детей и молодежи Мурманской области"</t>
  </si>
  <si>
    <t>ст.10</t>
  </si>
  <si>
    <t>29.02.2016-не установлен</t>
  </si>
  <si>
    <t>Постановление администрации ЗАТО г. Североморск №833 от 21.05.2018 "Об организации отдыха, оздоровления и занятости детей и молодежи в 2018 году"</t>
  </si>
  <si>
    <t>25.05.2018-31.12.2018</t>
  </si>
  <si>
    <t>05401S1070</t>
  </si>
  <si>
    <t>05401М1230</t>
  </si>
  <si>
    <t>05401М1250</t>
  </si>
  <si>
    <t>05401М2190</t>
  </si>
  <si>
    <t>0510513060</t>
  </si>
  <si>
    <t>05105М0910</t>
  </si>
  <si>
    <t>05105М0920</t>
  </si>
  <si>
    <t>05105М0930</t>
  </si>
  <si>
    <t>05105М0940</t>
  </si>
  <si>
    <t>0510613060</t>
  </si>
  <si>
    <t>05106М0910</t>
  </si>
  <si>
    <t>05106М0920</t>
  </si>
  <si>
    <t>05106М0930</t>
  </si>
  <si>
    <t>05106М0940</t>
  </si>
  <si>
    <t>0510713060</t>
  </si>
  <si>
    <t>05107М0910</t>
  </si>
  <si>
    <t>05107М0930</t>
  </si>
  <si>
    <t>05107М0940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</si>
  <si>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</si>
  <si>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ст.16, п.1, подп.16</t>
  </si>
  <si>
    <t>0620113060</t>
  </si>
  <si>
    <t>Постановление администрации ЗАТО г. Североморск №719 от 12.05.2017 "Об утверждении Правил расходования единой субсидии из областного бюджета, предоставляемой бюджету ЗАТО г. Североморск на комплектование книжных фондов библиотек муниципального образования ЗАТО г. Североморск"</t>
  </si>
  <si>
    <t>0620171100</t>
  </si>
  <si>
    <t>Федеральный закон №78-ФЗ от 29.12.1994 "О библиотечном деле"</t>
  </si>
  <si>
    <t>ст.15, п.2</t>
  </si>
  <si>
    <t>02.01.1995-не установлен</t>
  </si>
  <si>
    <t>Закон Мурманской области №83-01-ЗМО от 21.11.1997 "О библиотечном деле в Мурманской области"</t>
  </si>
  <si>
    <t>ст.14.3</t>
  </si>
  <si>
    <t>09.12.1997-не установлен</t>
  </si>
  <si>
    <t>прил.2</t>
  </si>
  <si>
    <t>подп.18, п. 9.1, ст.9</t>
  </si>
  <si>
    <t>06201S1100</t>
  </si>
  <si>
    <t>06201М0910</t>
  </si>
  <si>
    <t>06201М0920</t>
  </si>
  <si>
    <t>06201М0930</t>
  </si>
  <si>
    <t>06201М0940</t>
  </si>
  <si>
    <t>2.1.30. создание условий для организации досуга и обеспечения жителей городского округа услугами организаций культуры</t>
  </si>
  <si>
    <t>ст.16, п.1, подп.17</t>
  </si>
  <si>
    <t>0630113060</t>
  </si>
  <si>
    <t>прил.3,4</t>
  </si>
  <si>
    <t>0630171100</t>
  </si>
  <si>
    <t>Закон РФ №3612-1 от 09.10.1992 "Основы законодательства Российской Федерации о культуре"</t>
  </si>
  <si>
    <t>ст.40</t>
  </si>
  <si>
    <t>17.11.1992-не установлен</t>
  </si>
  <si>
    <t>Закон Мурманской области №194-01-ЗМО от 04.05.2000 "О культуре"</t>
  </si>
  <si>
    <t>16.05.2000-не установлен</t>
  </si>
  <si>
    <t>подп.19, п. 9.1, ст.9</t>
  </si>
  <si>
    <t>06301S1100</t>
  </si>
  <si>
    <t>06301М0910</t>
  </si>
  <si>
    <t>06301М0920</t>
  </si>
  <si>
    <t>06301М0930</t>
  </si>
  <si>
    <t>06301М0940</t>
  </si>
  <si>
    <t>06301М1050</t>
  </si>
  <si>
    <t>06302М1010</t>
  </si>
  <si>
    <t>06302М1020</t>
  </si>
  <si>
    <t>0640113060</t>
  </si>
  <si>
    <t>06401М0910</t>
  </si>
  <si>
    <t>06401М0920</t>
  </si>
  <si>
    <t>06401М0930</t>
  </si>
  <si>
    <t>06401М0940</t>
  </si>
  <si>
    <t>2.1.32. сохранение, использование и популяризация объектов культурного наследия (памятников истории и культуры), находящихся в собственности городского округа, охрана объектов культурного наследия (памятников истории и культуры) местного (муниципального) значения, расположенных на территории городского округа</t>
  </si>
  <si>
    <t>Закон Мурманской области №801-01-ЗМО от 26.10.2006 "Об объектах культурного наследия (памятники истории и культуры) в Мурманской области"</t>
  </si>
  <si>
    <t>ст.7</t>
  </si>
  <si>
    <t>02.11.2006-не установлен</t>
  </si>
  <si>
    <t>06501М2990</t>
  </si>
  <si>
    <t>подп.21, п. 9.1, ст.9</t>
  </si>
  <si>
    <t>2.1.34. организация проведения официальных физкультурно-оздоровительных и спортивных мероприятий городского округа</t>
  </si>
  <si>
    <t>ст.16, п.1, подп.19</t>
  </si>
  <si>
    <t>Закон Мурманской области №1297-01-ЗМО от 27.12.2010 "О физической культуре и спорте в Мурманской области"</t>
  </si>
  <si>
    <t>28.12.2010-не установлен</t>
  </si>
  <si>
    <t>подп.22, п. 9.1, ст.9</t>
  </si>
  <si>
    <t>01201М2990</t>
  </si>
  <si>
    <t>Федеральный закон №329-ФЗ от 04.12.2007 "О физической культуре и спорте в Российской Федерации"</t>
  </si>
  <si>
    <t>04.12.2007-не установлен</t>
  </si>
  <si>
    <t>2.1.35. создание условий для массового отдыха жителей городского округа и организация обустройства мест массового отдыха населения</t>
  </si>
  <si>
    <t>подп.20, п.1, ст.16</t>
  </si>
  <si>
    <t>Постановление администрации ЗАТО г. Североморск №2072 от 19.12.2017 "Об утверждении муниципальной программы «Формирование современной городской среды ЗАТО г.Североморск» на 2018-2022 годы"</t>
  </si>
  <si>
    <t>Постановление Правительства РФ №1710 от 30.12.2017 "Об утверждении государственной программы Российской Федерации "Обеспечение доступным и комфортным жильем и коммунальными услугами граждан Российской Федерации""</t>
  </si>
  <si>
    <t>прил.6, 7, 8</t>
  </si>
  <si>
    <t>04601М2700</t>
  </si>
  <si>
    <t>04601М2710</t>
  </si>
  <si>
    <t>04601М2740</t>
  </si>
  <si>
    <t>04603М2700</t>
  </si>
  <si>
    <t>04603М2710</t>
  </si>
  <si>
    <t>04603М2730</t>
  </si>
  <si>
    <t>2.1.37. организация ритуальных услуг и содержание мест захоронения</t>
  </si>
  <si>
    <t>ст.16, п.1, подп.23</t>
  </si>
  <si>
    <t>Федеральный закон №8-ФЗ от 12.01.1996 "О погребении и похоронном деле"</t>
  </si>
  <si>
    <t>ст.26</t>
  </si>
  <si>
    <t>15.01.1996-не установлен</t>
  </si>
  <si>
    <t>Постановление администрации ЗАТО г. Североморск №73 от  01.02.2016 "Об утверждении стоимости услуг по погребению на территории ЗАТО г. Североморск"</t>
  </si>
  <si>
    <t>05.02.2016-не установлен</t>
  </si>
  <si>
    <t>прил.6</t>
  </si>
  <si>
    <t>04604М0910</t>
  </si>
  <si>
    <t>04604М0920</t>
  </si>
  <si>
    <t>04604М0930</t>
  </si>
  <si>
    <t>04604М0940</t>
  </si>
  <si>
    <t>ст.16, п.1, подп.11</t>
  </si>
  <si>
    <t>Постановление Правительства Мурманской области №244-ПП от 11.06.2015 "Об организации и осуществлении регионального государственного экологического надзора на территории Мурманской области"</t>
  </si>
  <si>
    <t>19.06.2015-не установлен</t>
  </si>
  <si>
    <t>подп.26, п. 9.1, ст.9</t>
  </si>
  <si>
    <t>01802М2870</t>
  </si>
  <si>
    <t>Федеральный закон №89-ФЗ от 24.06.1998 "Об отходах производства и потребления"</t>
  </si>
  <si>
    <t>30.06.1998-не установлен</t>
  </si>
  <si>
    <t>прил.8</t>
  </si>
  <si>
    <t>Федеральный закон №7-ФЗ от 10.01.2001 "Об охране окружающей среды"</t>
  </si>
  <si>
    <t>ст. 7, п. 3</t>
  </si>
  <si>
    <t>12.01.2002-не установлен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</si>
  <si>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</si>
  <si>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подп.25, п.1, ст.16</t>
  </si>
  <si>
    <t>подп.27, п. 9.1, ст.9</t>
  </si>
  <si>
    <t>04201М2610</t>
  </si>
  <si>
    <t>прил.2, 7</t>
  </si>
  <si>
    <t>04201М2620</t>
  </si>
  <si>
    <t>Решение Совета депутатов муниципального образования ЗАТО г. Североморск №517 от 02.04.2014 "Об утверждении Правил благоустройства территории муниципального образования ЗАТО г. Североморск"</t>
  </si>
  <si>
    <t>04.04.2014-не установлен</t>
  </si>
  <si>
    <t>04201М2630</t>
  </si>
  <si>
    <t>04202М2860</t>
  </si>
  <si>
    <t>04701М2800</t>
  </si>
  <si>
    <t>04701М2810</t>
  </si>
  <si>
    <t>04703М2990</t>
  </si>
  <si>
    <t>ст.6.1</t>
  </si>
  <si>
    <t>ст. 6</t>
  </si>
  <si>
    <t>01.01.2013-не установлен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</si>
  <si>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</si>
  <si>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ст.16, п.1, подп.28</t>
  </si>
  <si>
    <t>п.7</t>
  </si>
  <si>
    <t>Постановление админстрации ЗАТО г. Североморск №64 от 27.12.2017 "Об утверждении муниципальной программы «Профилактика терроризма, экстремизма и ликвидация последствий проявлений терроризма и экстремизма на территории ЗАТО г.Североморск» на 2018-2020 годы"</t>
  </si>
  <si>
    <t>Федеральный закон №28-ФЗ от 26.12.1997 "О гражданской обороне"</t>
  </si>
  <si>
    <t>ст. 8, п.2</t>
  </si>
  <si>
    <t>12.02.1998-не установлен</t>
  </si>
  <si>
    <t>Закон Мурманской области №585-01-ЗМО от 29.12.2004 "О защите населения и территорий Мурманской области от чрезвычайных ситуаций природного и техногенного характера"</t>
  </si>
  <si>
    <t>подп.34, п. 9.1, ст.9</t>
  </si>
  <si>
    <t>9040013060</t>
  </si>
  <si>
    <t>90400М0200</t>
  </si>
  <si>
    <t>Постановление администрации ЗАТО г. Североморск №1159 от 06.12.2012 "Об утверждении Положения об отделе по делам гражданской обороны и чрезвычайным ситуациям администрации ЗАТО г. Североморск"</t>
  </si>
  <si>
    <t>14.12.2012-не установлен</t>
  </si>
  <si>
    <t>01601М2990</t>
  </si>
  <si>
    <t>01602М2990</t>
  </si>
  <si>
    <t>01604М2320</t>
  </si>
  <si>
    <t>10001М2340</t>
  </si>
  <si>
    <t>2.1.51. создание условий для расширения рынка сельскохозяйственной продукции, сырья и продовольствия</t>
  </si>
  <si>
    <t>ст.16, п.1, подп.33</t>
  </si>
  <si>
    <t>Закон Мурманской области №1395-01-ЗМО  от 13.10.2011 "О некоторых вопросах в области регулирования торговой деятельности на территории Мурманской области"</t>
  </si>
  <si>
    <t>18.10.2011-не установлен</t>
  </si>
  <si>
    <t>Постановление администрации ЗАТО г. Североморск №1087 от 24.10.2013 "Об утверждении муниципальной программы "Развитие конкурентоспособной экономики ЗАТО г.Североморск" на 2014 - 2020 годы"</t>
  </si>
  <si>
    <t>подп.35, п. 9.1, ст.9</t>
  </si>
  <si>
    <t>2.1.52. содействие развитию малого и среднего предпринимательства</t>
  </si>
  <si>
    <t>Закон Мурманской области №977-01-ЗМО от 27.05.2008 "О содействии развитию и государственной поддержке малого и среднего предпринимательства в Мурманской области"</t>
  </si>
  <si>
    <t>29.05.2008-не установлен</t>
  </si>
  <si>
    <t>02101М2990</t>
  </si>
  <si>
    <t>Федеральный закон №209-ФЗ от  24.07.2007 "О развитии малого и среднего предпринимательства в Российской Федерации"</t>
  </si>
  <si>
    <t>01.01.2008-не установлен</t>
  </si>
  <si>
    <t>Постановление администрации ЗАТО г. Североморск №965 от  24.09.2013 "Об утверждении Порядка предоставления грантов начинающим предпринимателям на создание собственного бизнеса по результатам конкурса бизнес-планов"</t>
  </si>
  <si>
    <t>04.10.2013-не установлен</t>
  </si>
  <si>
    <t>0210270550</t>
  </si>
  <si>
    <t>ст.16, п.1, подп.33</t>
  </si>
  <si>
    <t>прил.3</t>
  </si>
  <si>
    <t>02301М0730</t>
  </si>
  <si>
    <t>Федеральный закон №7-ФЗ от 12.01.1996 "О некоммерческих организациях"</t>
  </si>
  <si>
    <t>ст.31</t>
  </si>
  <si>
    <t>Постановление администрации ЗАТО г. Североморск №707 от 14.06.2016 "Об оказании поддержки социально ориентированным некоммерческим организациям в муниципальном образовании ЗАТО г. Североморск"</t>
  </si>
  <si>
    <t>17.06.2016-не установлен</t>
  </si>
  <si>
    <t>2.1.54. организация и осуществление мероприятий по работе с детьми и молодежью в городском округе</t>
  </si>
  <si>
    <t>ст.16, п.1, подп.34</t>
  </si>
  <si>
    <t>подп.36, п. 9.1, ст.9</t>
  </si>
  <si>
    <t>01101М2990</t>
  </si>
  <si>
    <t>Федеральный закон №98-ФЗ  от 28.06.1995 "О государственной поддержке молодежных и детских общественных объединений"</t>
  </si>
  <si>
    <t>03.07.1995-не установлен</t>
  </si>
  <si>
    <t>01301М2990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</si>
  <si>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</si>
  <si>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</si>
  <si>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ст.17, п.1, подп.9</t>
  </si>
  <si>
    <t>Решение Совета депутатов муниципального образования ЗАТО г. Североморск №301 от  09.10.2012 "Об утверждении Положения о возмещении депутатам Совета депутатов ЗАТО г. Североморск расходов, связанных с депутатской деятельностью"</t>
  </si>
  <si>
    <t>12.10.2012-не установлен</t>
  </si>
  <si>
    <t>Постановление администрации ЗАТО г. Североморск №495 от 28.04.2016 "Об утверждении муниципальной программы «Создание условий  для эффективного и ответственного управления муниципальными финансами, повышения устойчивости бюджета муниципального образования ЗАТО г.Североморск» на 2016-2020 годы"</t>
  </si>
  <si>
    <t>подп.15, п.9.1, ст.9</t>
  </si>
  <si>
    <t>п. 9</t>
  </si>
  <si>
    <t>9020001010</t>
  </si>
  <si>
    <t>9020001030</t>
  </si>
  <si>
    <t>Постановление администрации ЗАТО г. Североморск №588 от 13.06.2013 "Об утверждении типового положения о служебных командировках в муниципальных учреждениях ЗАТО г.Североморск"</t>
  </si>
  <si>
    <t>21.06.2013-не установлен</t>
  </si>
  <si>
    <t>Решение Совета депутатов муниципального образования ЗАТО г. Североморск №403 от  30.04.2013 "Об утверждении типового положения о служебных командировках в органах местного самоуправления ЗАТО г. Североморск"</t>
  </si>
  <si>
    <t>09.05.2013-не установлен</t>
  </si>
  <si>
    <t>9020013060</t>
  </si>
  <si>
    <t>0330106030</t>
  </si>
  <si>
    <t>0330313060</t>
  </si>
  <si>
    <t>9010002010</t>
  </si>
  <si>
    <t>9010002030</t>
  </si>
  <si>
    <t>9010003010</t>
  </si>
  <si>
    <t>9010003030</t>
  </si>
  <si>
    <t>9010006010</t>
  </si>
  <si>
    <t>0310106010</t>
  </si>
  <si>
    <t>0330206030</t>
  </si>
  <si>
    <t>0710106010</t>
  </si>
  <si>
    <t>9020006010</t>
  </si>
  <si>
    <t>0330105030</t>
  </si>
  <si>
    <t>9030005010</t>
  </si>
  <si>
    <t>9030006010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</si>
  <si>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</si>
  <si>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Решение Совета депутатов муниципального образования ЗАТО г. Североморск №130 от 12.04.2011 "О размерах месячного денежного содержания, замещающих муниципальные должности"</t>
  </si>
  <si>
    <t>15.04.2011-не установлен</t>
  </si>
  <si>
    <t>Федеральный закон №6-ФЗ от  07.02.2011 "Об общих принципах организации и деятельности контрольно-счетных органов субъектов Российской Федерации и муниципальных образований"</t>
  </si>
  <si>
    <t>07.02.2011-не установлен</t>
  </si>
  <si>
    <t>Решение Совета депутатов муниципального образования ЗАТО г. Североморск №593 от 09.03.2010 "Об утверждении положения о денежном содержании муниципальных служащих ЗАТО г. Североморск"</t>
  </si>
  <si>
    <t>26.03.2010-не установлен</t>
  </si>
  <si>
    <t>п.5, 6</t>
  </si>
  <si>
    <t>Федеральный закон №131-ФЗ от 06.10.2003 "Об общих принципах организации местного самоуправления В Российской Федерации"</t>
  </si>
  <si>
    <t>ст. 16 п. 1 подп. 1</t>
  </si>
  <si>
    <t>24.09.2003-не установлен</t>
  </si>
  <si>
    <t>Постановление Правительства Мурманской области №272-ПП от 08.06.2012 "Об утверждении порядка предоставления (использования, возврата) бюджетных кредитов местным бюджетам (бюджетам муниципальных образований Мурманской области) из областного бюджета Мурманской области"</t>
  </si>
  <si>
    <t>28.06.2012-не установлен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</si>
  <si>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</si>
  <si>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ст.17, п.1, подп.3</t>
  </si>
  <si>
    <t>9050013060</t>
  </si>
  <si>
    <t>п. 7</t>
  </si>
  <si>
    <t>9050071100</t>
  </si>
  <si>
    <t>Постановление администрации №546 от 03.06.2013 "О создании путем учреждения Муниципального бюджетного учреждения «Административно-хозяйственное и транспортное обслуживание»"</t>
  </si>
  <si>
    <t>28.06.2013-не установлен</t>
  </si>
  <si>
    <t>90500S1100</t>
  </si>
  <si>
    <t>90500М0910</t>
  </si>
  <si>
    <t>90500М0920</t>
  </si>
  <si>
    <t>90500М0930</t>
  </si>
  <si>
    <t>Постановление администрации ЗАТО г. Североморск №1358 от 25.12.2013 "Об организации деятельности Многофункционального центра предоставления государственных и муниципальных услуг по принципу «одного окна» на территории ЗАТО г.Североморск"</t>
  </si>
  <si>
    <t>25.12.2013-не установлен</t>
  </si>
  <si>
    <t>90500М0940</t>
  </si>
  <si>
    <t>Постановление администрации ЗАТО г. Североморск №630 от 15.08.2011 "О создании муниципального казенного учреждения "Городской центр жилищно-коммунального хозяйства ЗАТО г.Североморск""</t>
  </si>
  <si>
    <t>15.08.2011-не установлен</t>
  </si>
  <si>
    <t>0660113060</t>
  </si>
  <si>
    <t>06601М0910</t>
  </si>
  <si>
    <t>06601М0920</t>
  </si>
  <si>
    <t>06601М0940</t>
  </si>
  <si>
    <t>0660313060</t>
  </si>
  <si>
    <t>06603М0910</t>
  </si>
  <si>
    <t>06603М0920</t>
  </si>
  <si>
    <t>06603М0940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</si>
  <si>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</si>
  <si>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ст.17, п.1, подп.5</t>
  </si>
  <si>
    <t>Закон Мурманской области №841-01-ЗМО от 09.03.2007 "О выборах депутатов представительных органов муниципальных образований"</t>
  </si>
  <si>
    <t>16.03.2007-не установлен</t>
  </si>
  <si>
    <t>ст.15</t>
  </si>
  <si>
    <t>90200М9150</t>
  </si>
  <si>
    <t>2.2.17. 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</si>
  <si>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ст.17, п.1, подп.7</t>
  </si>
  <si>
    <t>Закон РФ №2124-1 от 27.12.1991 "О средствах массовой информации"</t>
  </si>
  <si>
    <t>08.02.1992-не установлен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</si>
  <si>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</si>
  <si>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ст.17, п.1, подп.8.2</t>
  </si>
  <si>
    <t>Закон Мурманской области №1432-01-ЗМО от 01.12.2011 "Об энергосбережении и о повышении энергетической эффективности на территории Мурманской области"</t>
  </si>
  <si>
    <t>08.12.2011-не установлен</t>
  </si>
  <si>
    <t>04301М2640</t>
  </si>
  <si>
    <t>04302М2470</t>
  </si>
  <si>
    <t>Закон РФ №3297-1 от 14.07.1992 "О закрытом административно-территориальном образовании"</t>
  </si>
  <si>
    <t>14.07.1992-не установлен</t>
  </si>
  <si>
    <t>п. 10</t>
  </si>
  <si>
    <t>Закон Мурманской области №432-01-ЗМО от 13.11.2003 "О содержании животных"</t>
  </si>
  <si>
    <t>01.12.2003-не установлен</t>
  </si>
  <si>
    <t>Федеральный закон №52-ФЗ от 24.04.1995 "О животном мире"</t>
  </si>
  <si>
    <t>24.04.1995-не установлен</t>
  </si>
  <si>
    <t>Решение Совета депутатов муниципального образования ЗАТО г. Североморск №150 от 24.05.2011 "Об утверждении Порядка назначения, выплаты и финансирования пенсии за выслугу лет муниципальным служащим муниципального образования ЗАТО г. Североморск"</t>
  </si>
  <si>
    <t>27.05.2011-не установлен</t>
  </si>
  <si>
    <t>01401М8900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</si>
  <si>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</si>
  <si>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2.4.1. за счет субвенций, предоставленных из федерального бюджета, всего</t>
  </si>
  <si>
    <t>2.4.1.1. на государственную регистрацию актов гражданского состояния</t>
  </si>
  <si>
    <t>ст.63, п.1</t>
  </si>
  <si>
    <t>Закон Мурманской области №441-01-ЗМО от 20.11.2003 "О наделении органов местного самоуправления муниципальных образований полномочиями на государственную регистрацию актов гражданского состояния"</t>
  </si>
  <si>
    <t>ст.1</t>
  </si>
  <si>
    <t>26.11.2003-не установлен</t>
  </si>
  <si>
    <t>9020059300</t>
  </si>
  <si>
    <t>Федеральный закон №143-ФЗ  от 15.11.1997 "Об актах гражданского состояния"</t>
  </si>
  <si>
    <t>ст.4, п.2</t>
  </si>
  <si>
    <t>20.11.1997-не установлен</t>
  </si>
  <si>
    <t>Закон Мурманской области №1018-01-ЗМО от  10.11.2008 "О Методике распределения субвенций бюджетам муниципальных образований Мурманской области для финансового обеспечения переданных исполнительно-распорядительным органам муниципальных образований государственных полномочий по составлению (изменению, дополнению) списков кандидатов в присяжные заседатели федеральных судов общей юрисдикции"</t>
  </si>
  <si>
    <t>18.11.2008-не установлен</t>
  </si>
  <si>
    <t>9020051200</t>
  </si>
  <si>
    <t>2.4.2. за счет субвенций, предоставленных из бюджета субъекта Российской Федерации, всего</t>
  </si>
  <si>
    <t>ст.63, п.2</t>
  </si>
  <si>
    <t>Закон Мурманской области №568-01-ЗМО от 28.12.2004 "О дополнительных гарантиях по социальной поддержки детей сирот и детей, оставшихся без попечения родителей, лиц из числа детей-сирот и детей, оставшихся без попечения родителей"</t>
  </si>
  <si>
    <t>Постановление администрации ЗАТО г. Североморск №24 от 12.01.2018 "О порядке предоставления дополнительных гарантий права на жилые помещения детям-сиротам и детям, оставшимся без попечения родителей, лицам из числа детей-сирот и детей, оставшихся без попечения родителей, на территории ЗАТО г. Североморск"</t>
  </si>
  <si>
    <t>19.01.2018-не установлен</t>
  </si>
  <si>
    <t>Федеральный закон №48-ФЗ от 24.04.2008 "Об опеке и попечительстве"</t>
  </si>
  <si>
    <t>01.09.2008-не установлен</t>
  </si>
  <si>
    <t>ст.63, п.2</t>
  </si>
  <si>
    <t>ст.4, п.3</t>
  </si>
  <si>
    <t>Постановление администрации ЗАТО г. Северморск №198 от 08.02.2018 "Об утверждении размера ежемесячной денежной выплаты на оплату жилого помещениями (или) коммунальных услуг специалистам, работающим в сельских населенных пунктах или поселках городского типа муниципального образования ЗАТО г. Североморск"</t>
  </si>
  <si>
    <t>0170276600</t>
  </si>
  <si>
    <t>Закон Мурманской области №901-01-ЗМО от 26.10.2007 "О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области"</t>
  </si>
  <si>
    <t>Постановление администрации ЗАТО г. Североморск №1943 от 04.12.2018 "Об определении уполномоченного органа на использование средств, предоставленных из бюджета Мурманской области бюджету муниципального образования ЗАТО г. Североморск в виде субвенции на реализацию Закона Мурманской области от 26.10.2007 № 601-01-ЗМО «О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области"</t>
  </si>
  <si>
    <t>9020075100</t>
  </si>
  <si>
    <t>Закон Мурманской области №1372-01-ЗМО от 12.07.2011 "О плате за присмотр и уход за детьми, осваивающими образовательные программы дошкольного образования в организациях, осуществляющих образовательную деятельность"</t>
  </si>
  <si>
    <t>ст.5</t>
  </si>
  <si>
    <t>01.01.2012-не установлен</t>
  </si>
  <si>
    <t>Постановление администрации ЗАТО г. Североморск №2156 от 29.12.2017 "Об установлении размеров родительской платы за присмотр и уход за детьми в муниципальных бюджетных образовательных организациях, реализующих программу дошкольного образования, в ЗАТО г. Североморск на 2018 год"</t>
  </si>
  <si>
    <t>9020075110</t>
  </si>
  <si>
    <t>0510175360</t>
  </si>
  <si>
    <t>0510175370</t>
  </si>
  <si>
    <t>Закон Мурманской области №900-01-ЗМО от 26.10.2007 "О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области"</t>
  </si>
  <si>
    <t>ст.3</t>
  </si>
  <si>
    <t>0520175320</t>
  </si>
  <si>
    <t>Постановление администрации ЗАТО г. Североморск №157 от 22.02.2013 "Об утверждении Порядка проведения текущего ремонта жилых помещений, собственниками которых являются дети-сироты и дети, оставшиеся без попечения родителей, лица из их числа, либо жилых помещений жилого фонда, право пользования, которыми сохранено за детьми-сиротами и детьми, оставшимися без попечения родителей, лицами из их числа на территории ЗАТО г. Североморск"</t>
  </si>
  <si>
    <t>01.03.2013-не установлен</t>
  </si>
  <si>
    <t>0530275200</t>
  </si>
  <si>
    <t>Федеральный закон №159-ФЗ от 21.12.1996 "О дополнительных гарантиях по социальной поддержке детей-сирот и детей, оставшихся без попечения родителей"</t>
  </si>
  <si>
    <t>ст.8, п.1</t>
  </si>
  <si>
    <t>21.12.1996-не установлен</t>
  </si>
  <si>
    <t>Постановление администрации ЗАТО г. Североморск №488 от 27.06.2011 "Об определении уполномоченного органа по исполнению государственных полномочий по организации предоставления и предоставлению ежемесячной жилищно-коммунальной выплаты детям-сиротам и детям, оставшимся без попечения родителей, лицам из числа детей-сирот и детей, оставшихся без попечения родителей"</t>
  </si>
  <si>
    <t>08.07.2011-не установлен</t>
  </si>
  <si>
    <t>0530275210</t>
  </si>
  <si>
    <t>0530275250</t>
  </si>
  <si>
    <t>2.4.2.39. 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</si>
  <si>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Закон Мурманской области №401-01-ЗМО от  06.06.2003 "Об административных правонарушениях"</t>
  </si>
  <si>
    <t>ст.19, п.14.1</t>
  </si>
  <si>
    <t>25.06.200-не установлен</t>
  </si>
  <si>
    <t>Решение Совета депутатов муниципального образования ЗАТО город Североморск №162 от 22.06.2006 "Об утверждении Положения "О комиссии по делам несовершеннолетних и защите их прав муниципального образования ЗАТО г. Североморск"</t>
  </si>
  <si>
    <t>30.06.2006-не установлен</t>
  </si>
  <si>
    <t>9020075540</t>
  </si>
  <si>
    <t>№195-ФЗ от 30.12.2001 "Кодекс Российской Федерации об административных правонарушениях"</t>
  </si>
  <si>
    <t>ст. 13.1</t>
  </si>
  <si>
    <t>01.07.2002-не установлен</t>
  </si>
  <si>
    <t>Закон Мурманской области №408-01-ЗМО от 24.06.2003 "Об административных комиссиях"</t>
  </si>
  <si>
    <t>ст. 5.1</t>
  </si>
  <si>
    <t>08.07.2013-не установлен</t>
  </si>
  <si>
    <t>9020075550</t>
  </si>
  <si>
    <t>Закон Мурманской области №571-01-ЗМО от 28.12.2004 "О комиссиях по делам несовершеннолетних и защите их прав"</t>
  </si>
  <si>
    <t>Закон Мурманской области №1566-01-ЗМО от 25.12.2012 "О наделении органов местного самоуправления отдельными государственными полномочиями Мурманской области и внесение изменений в статью 19 Закона Мурманской области "Об административных правонарушениях""</t>
  </si>
  <si>
    <t>ст. 2 п 7</t>
  </si>
  <si>
    <t>9020075560</t>
  </si>
  <si>
    <t>2.4.2.40. на организацию и осуществление деятельности по опеке и попечительству</t>
  </si>
  <si>
    <t>ст.4, п.4</t>
  </si>
  <si>
    <t>Постановление администрации ЗАТО г. Североморск №913 от 16.06.2017 "Об исполнении государственных полномочий по опеке и попечительству  и иных полномочий в отношении совершеннолетних граждан"</t>
  </si>
  <si>
    <t>13.02.2017-не установлен</t>
  </si>
  <si>
    <t>0530175340</t>
  </si>
  <si>
    <t>Закон Мурманской области №126-01-ЗМО от 10.01.1999 "О размере вознаграждения приемным родителям и льготах, предоставляемых приемной семье"</t>
  </si>
  <si>
    <t>ст.2, п.4</t>
  </si>
  <si>
    <t>01.01.1999-не установлен</t>
  </si>
  <si>
    <t>Закон Мурманской области №570-01-ЗМО от 28.12.2004 "О порядке и размере ежемесячной выплаты опекуну (попечителю), приёмному родителю денежных средств на содержание ребёнка"</t>
  </si>
  <si>
    <t>0530175350</t>
  </si>
  <si>
    <t>Закон Мурманской области №759-01-ЗМО от 29.05.2006 "О патронате"</t>
  </si>
  <si>
    <t>01.07.2006-не установлен</t>
  </si>
  <si>
    <t>0530175520</t>
  </si>
  <si>
    <t>Закон Мурманской области №927-01-ЗМО от  13.12.2007 "О наделении органов местного самоуправления отдельными государственными полномочиями по опеке и попечительству в отношении несовершеннолетних"</t>
  </si>
  <si>
    <t>ст.2</t>
  </si>
  <si>
    <t>Закон Мурманской области №1177-01-ЗМО от 17.12.2009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граждан"</t>
  </si>
  <si>
    <t>01.01.2010-не установлен</t>
  </si>
  <si>
    <t>9020075530</t>
  </si>
  <si>
    <t>2.4.2.48. на предоставление материальной и иной помощи для погребения</t>
  </si>
  <si>
    <t>Закон Мурманской области №581-01-ЗМО от 29.12.2004 "О возмещении стоимости услуг и выплате социального пособия на погребение"</t>
  </si>
  <si>
    <t>Постановление администрации ЗАТО г. Североморск №1703 от 11.10.2018 "О наделении Комитета по развитию городского хозяйства администрации ЗАТО г. Североморск государственными полномочиями по возмещению стоимости услуг по погребению"</t>
  </si>
  <si>
    <t>08.06.2018-не установлен</t>
  </si>
  <si>
    <t>0460575230</t>
  </si>
  <si>
    <t>Постановление Правительства Мурманской области №340-ПП от 25.07.2018 "Об утверждении Положения о порядке выплаты социального пособия на погребение и возмещения стоимости услуг по погребению отдельных категорий умерших граждан на территории Мурманской области"</t>
  </si>
  <si>
    <t>27.07.2018-не установлен</t>
  </si>
  <si>
    <t>0460275590</t>
  </si>
  <si>
    <t>2.4.2.61. на осуществление регионального государственного надзора за применением подлежащих государственному регулированию цен (тарифов) на товары (услуги) в соответствии с законодательством Российской Федерации</t>
  </si>
  <si>
    <t>№483-01-ЗМО от 28.05.2004 "О государственном регулировании цен на территории Мурманской области"</t>
  </si>
  <si>
    <t>17.12.2008-не установлен</t>
  </si>
  <si>
    <t>Постановление администрации ЗАТО г. Североморск №1634 от 04.10.2018 "О реализации отдельных государственных полномочий Мурманской области по установлению регулируемых тарифов на перевозки пассажиров и багажа автомобильным транспортом по муниципальным маршрутам регулярных перевозок, установленным в границах муниципального образования ЗАТО г. Североморск"</t>
  </si>
  <si>
    <t>24.08.2018-не установлен</t>
  </si>
  <si>
    <t>0170175610</t>
  </si>
  <si>
    <t>9020075510</t>
  </si>
  <si>
    <t>Федеральный закон №381-ФЗ от 28.12.2009 "Об основах государственного регулирования торговой деятельности в Российской Федерации"</t>
  </si>
  <si>
    <t>01.02.2010-не установлен</t>
  </si>
  <si>
    <t>Закон Мурманской области №706-01-ЗМО от 19.12.2005 "О региональных нормативах финансирования системы образования Мурманской области"</t>
  </si>
  <si>
    <t>ст.4</t>
  </si>
  <si>
    <t>01.01.2006-не установлен</t>
  </si>
  <si>
    <t>0510175310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</si>
  <si>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</si>
  <si>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Закон Мурманской области №1684-01-ЗМО от  10.12.2013 "О региональных нормативах финансового обеспечения образовательной деятельности муниципальных дошкольных образовательных организаций"</t>
  </si>
  <si>
    <t>прил.1,3</t>
  </si>
  <si>
    <t>2.1.14.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городского округа</t>
  </si>
  <si>
    <t xml:space="preserve">Федеральный закон №35-ФЗ от 06.03.2006 "О противодействии терроризму"
</t>
  </si>
  <si>
    <t xml:space="preserve"> ст.5.2
</t>
  </si>
  <si>
    <t xml:space="preserve">10.03.2006-не установлен
</t>
  </si>
  <si>
    <t xml:space="preserve">Федеральный закон №131-ФЗ от 06.10.2003 "Об общих принципах организации местного самоуправления в Российской Федерации"
</t>
  </si>
  <si>
    <t xml:space="preserve"> ст.16, п.1, подп.7.1
</t>
  </si>
  <si>
    <t xml:space="preserve">06.10.2003-не установлен
</t>
  </si>
  <si>
    <t>2.1.36. формирование и содержание муниципального архива</t>
  </si>
  <si>
    <t xml:space="preserve">Федеральный закон №125-ФЗ от 22.10.2004 "Об архивном деле в Российской Федерации"
</t>
  </si>
  <si>
    <t xml:space="preserve"> ст.4, п.3
</t>
  </si>
  <si>
    <t xml:space="preserve">27.10.2004-не установлен
</t>
  </si>
  <si>
    <t xml:space="preserve"> ст.16, п.1, подп.22
</t>
  </si>
  <si>
    <t xml:space="preserve">Закон Мурманской области №730-01-ЗМО от 20.02.2006 "Об архивном деле в Мурманской области"
</t>
  </si>
  <si>
    <t xml:space="preserve"> ст.4, п.4
</t>
  </si>
  <si>
    <t xml:space="preserve">28.02.2006-не установлен
</t>
  </si>
  <si>
    <t>2.7. Условно утвержденные расходы на первый и второй годы планового периода в соответствии с решением о местном бюджете городского округа</t>
  </si>
  <si>
    <t>2022 г.</t>
  </si>
  <si>
    <t>05401М2240</t>
  </si>
  <si>
    <t>600</t>
  </si>
  <si>
    <t>200</t>
  </si>
  <si>
    <t>100</t>
  </si>
  <si>
    <t>800</t>
  </si>
  <si>
    <t>02102S0550</t>
  </si>
  <si>
    <t>300</t>
  </si>
  <si>
    <t>400</t>
  </si>
  <si>
    <t>03102М2030</t>
  </si>
  <si>
    <t>03103М2040</t>
  </si>
  <si>
    <t>03105М2050</t>
  </si>
  <si>
    <t>03106М2060</t>
  </si>
  <si>
    <t>0410249100</t>
  </si>
  <si>
    <t>04102S9100</t>
  </si>
  <si>
    <t>04401М2480</t>
  </si>
  <si>
    <t>04402М2490</t>
  </si>
  <si>
    <t>04403М4130</t>
  </si>
  <si>
    <t>10002М2350</t>
  </si>
  <si>
    <t>10003М2360</t>
  </si>
  <si>
    <t>05107М0920</t>
  </si>
  <si>
    <t>04602М2500</t>
  </si>
  <si>
    <t>04603М2890</t>
  </si>
  <si>
    <t>04301М2460</t>
  </si>
  <si>
    <t>90500М1990</t>
  </si>
  <si>
    <t>04607М9090</t>
  </si>
  <si>
    <t>0460413060</t>
  </si>
  <si>
    <t>9020075570</t>
  </si>
  <si>
    <t>Постановление администрации ЗАТО г. Североморск № 326 от 28.02.2019 «Об утверждении муниципальной программы «Развитие муниципального управления и гражданского общества» на 2021-2025 годы»</t>
  </si>
  <si>
    <t>01.01.2021-31.12.2025</t>
  </si>
  <si>
    <t>Постановление администрации ЗАТО г. Североморск №8 от 11.01.2016 "Об утверждении муниципальной программы "Обеспечение комфортной городской среды в ЗАТО г. Североморск на 2016-2025годы""</t>
  </si>
  <si>
    <t>01.01.2016-31.12.2025</t>
  </si>
  <si>
    <t>Постановление администрации ЗАТО г. Североморск № 339 от 28.02.2019 «Об утверждении муниципальной программы «Повышение безопасности дорожного движения и снижение дорожно-транспортного травматизма в ЗАТО г.Североморск» на 2021-2025 годы»</t>
  </si>
  <si>
    <t>Постановление администрации ЗАТО г. Североморск № 327 от 28.02.2019 «Об утверждении муниципальной программы «Улучшение качества и безопасности жизни населения» на 2021-2025 годы»</t>
  </si>
  <si>
    <t>Постановление Главы ЗАТО г.Североморск № 14 от 28.02.2019 «Об утверждении муниципальной программы «Профилактика терроризма, экстремизма и ликвидация последствий проявлений терроризма и экстремизма на территории ЗАТО г.Североморск» на 2021-2025 годы»</t>
  </si>
  <si>
    <t>Постановление Главы ЗАТО г.Североморск № 64 от 27.12.2017 «Об утверждении муниципальной программы «Профилактика терроризма, экстремизма и ликвидация последствий проявлений терроризма и экстремизма на территории ЗАТО г.Североморск» на 2018-2020 годы»</t>
  </si>
  <si>
    <t>01.01.2018-31.12.2020</t>
  </si>
  <si>
    <t>Постановление администрации ЗАТО г. Североморск № 345 от 28.02.2019 «Об утверждении муниципальной программы «Развитие образования ЗАТО г.Североморск» на 2021-2025 годы»</t>
  </si>
  <si>
    <t>Постановление администрации ЗАТО г. Североморск № 323 от 28.02.2019 «Об утверждении муниципальной программы «Культура ЗАТО г.Североморск» на 2021-2025 годы»</t>
  </si>
  <si>
    <t>прил. 2</t>
  </si>
  <si>
    <t>прил. 3,4,6</t>
  </si>
  <si>
    <t>прил. 5</t>
  </si>
  <si>
    <t>Постановление администрации ЗАТО г. Североморск №8 от 11.01.2016 "Об утверждении муниципальной программы "Обеспечение комфортной городской среды в ЗАТО г. Североморск на 2016-2025 годы""</t>
  </si>
  <si>
    <t>Постановление администрации ЗАТО г. Североморск № 325 от 28.02.2019 «Об утверждении муниципальной программы «Развитие конкурентоспособной экономики ЗАТО г.Североморск» на 2021-2025 годы»</t>
  </si>
  <si>
    <t>Постановление администрации ЗАТО г. Североморск № 320 от 27.02.2019 № 320 «Об утверждении муниципальной программы «Создание условий для эффективного и ответственного управления муниципальными финансами, повышения устойчивости бюджета муниципального образования ЗАТО г.Североморск» на 2021-2025 годы»</t>
  </si>
  <si>
    <t>Прил.1,2,3,4,6</t>
  </si>
  <si>
    <t>Прил.1,2</t>
  </si>
  <si>
    <t>Прил.3</t>
  </si>
  <si>
    <t>Прил.1,3</t>
  </si>
  <si>
    <t>Прил.1</t>
  </si>
  <si>
    <t>Прил.7</t>
  </si>
  <si>
    <t xml:space="preserve"> </t>
  </si>
  <si>
    <t>Постановление Правительства Мурманской области №194-ПП от 26.04.2019 "О подготовке объектов жилищно-коммунального хозяйства Мурманской области к работе в отопительный период 2019/2020 года"</t>
  </si>
  <si>
    <t>Закон Мурманской области №462-01-ЗМО  от 31.12.2003 "Об основах регулирования земельных отношений в Мурманской области"</t>
  </si>
  <si>
    <t>Постановление Правительства Мурманской области №556-ПП от 30.09.2013 "О государственной программе Мурманской области "Развитие транспортной системы""</t>
  </si>
  <si>
    <t>Закон Мурманской области №1133-01-ЗМО от 13.07.2009 "Об организации транспортного обслуживания населения на территории Мурманской области""</t>
  </si>
  <si>
    <t xml:space="preserve">Постановление администрации ЗАТО г. Североморск от 11.01.2016 № 8 «Об утверждении муниципальной программы «Обеспечение комфортной городской среды в ЗАТО г.Североморск» на 2016-2025 годы» </t>
  </si>
  <si>
    <t>Постановление администрации ЗАТО г.Североморск от 30.04.2019 № 824 "О подготовке объектов жилищно-коммунального хозяйства ЗАТО г.Североморск к работе в отопительный период 2019/2020 года"</t>
  </si>
  <si>
    <t>Решение Совета депутатов муниципального образования ЗАТО г. Североморск № 218 от 13.12.2011 "Устав муниципального образования "Закрытое административно-территориальное образование город Североморск""</t>
  </si>
  <si>
    <t>30.04.2019
-не установлен</t>
  </si>
  <si>
    <t>30.04.2019-не установлен</t>
  </si>
  <si>
    <t>Постановление Правительства Мурманской области №161-ПП от 09.04.2018 "О подготовке объектов жилищно-коммунального хозяйства Мурманской области к работе в отопительный период 2018/2019 года"</t>
  </si>
  <si>
    <t>051P252320</t>
  </si>
  <si>
    <t>05101P1100</t>
  </si>
  <si>
    <t>051Е151690</t>
  </si>
  <si>
    <t>01201М0910</t>
  </si>
  <si>
    <t>01201М0920</t>
  </si>
  <si>
    <t>01201М0930</t>
  </si>
  <si>
    <t>01201М0940</t>
  </si>
  <si>
    <t>04604М4020</t>
  </si>
  <si>
    <t>01801М2990</t>
  </si>
  <si>
    <t>02301М6810</t>
  </si>
  <si>
    <t>02301М6820</t>
  </si>
  <si>
    <t>02301М6110</t>
  </si>
  <si>
    <t>01101М0910</t>
  </si>
  <si>
    <t>01101М0920</t>
  </si>
  <si>
    <t>0660506010</t>
  </si>
  <si>
    <t>07102М2140</t>
  </si>
  <si>
    <t>03107М0910</t>
  </si>
  <si>
    <t>03107М0920</t>
  </si>
  <si>
    <t>03107М0930</t>
  </si>
  <si>
    <t>03107М0940</t>
  </si>
  <si>
    <t>03107М1010</t>
  </si>
  <si>
    <t>03107М1020</t>
  </si>
  <si>
    <t>0460713060</t>
  </si>
  <si>
    <t>0110113060</t>
  </si>
  <si>
    <t>0120113060</t>
  </si>
  <si>
    <t>9020054690</t>
  </si>
  <si>
    <t>06606М2180</t>
  </si>
  <si>
    <t>0630271060</t>
  </si>
  <si>
    <t>02102М2990</t>
  </si>
  <si>
    <t>10001М2330</t>
  </si>
  <si>
    <t>Федеральный закон от 25.01.2002 N 8-ФЗ (ред. от 11.12.2018) "О Всероссийской переписи населения"</t>
  </si>
  <si>
    <t>Распоряжение Правительства РФ от 04.11.2017 N 2444-р «Об организации Всероссийской переписи населения в 2020 году»</t>
  </si>
  <si>
    <t>Постановление администрации ЗАТО г.Североморск от 13.02.2019 № 218 "Об образовании комиссии администрации
ЗАТО г.Североморск по проведению
Всероссийской переписи населения 2020 года"</t>
  </si>
  <si>
    <t xml:space="preserve">в целом </t>
  </si>
  <si>
    <t>28.01.2002-не установлен</t>
  </si>
  <si>
    <t>09.11.2017-31.12.2020</t>
  </si>
  <si>
    <t>22.02.2019-31.12.2020</t>
  </si>
  <si>
    <t>Начальник Управления финансов администрации ЗАТО г. Североморск</t>
  </si>
  <si>
    <t>Н.А.Ракшина</t>
  </si>
  <si>
    <t>2023 г.</t>
  </si>
  <si>
    <t>01701М2990</t>
  </si>
  <si>
    <t>09001М2290</t>
  </si>
  <si>
    <t>04607М0200</t>
  </si>
  <si>
    <t>0140113070</t>
  </si>
  <si>
    <t>03107М1070</t>
  </si>
  <si>
    <t>902005930F</t>
  </si>
  <si>
    <t>01701М2910</t>
  </si>
  <si>
    <t>0440171240</t>
  </si>
  <si>
    <t>04401S1240</t>
  </si>
  <si>
    <t>04403М2930</t>
  </si>
  <si>
    <t>04701М2840</t>
  </si>
  <si>
    <t>08001М2520</t>
  </si>
  <si>
    <t>0800371090</t>
  </si>
  <si>
    <t>08003S1090</t>
  </si>
  <si>
    <t>08003М2900</t>
  </si>
  <si>
    <t>08004М2920</t>
  </si>
  <si>
    <t>080F271210</t>
  </si>
  <si>
    <t>080F2S1210</t>
  </si>
  <si>
    <t>0510171080</t>
  </si>
  <si>
    <t>06604М1080</t>
  </si>
  <si>
    <t>01101М0930</t>
  </si>
  <si>
    <t>01101М0940</t>
  </si>
  <si>
    <t>02101М2410</t>
  </si>
  <si>
    <t>02102М2420</t>
  </si>
  <si>
    <t>02201М2430</t>
  </si>
  <si>
    <t>04601М2720</t>
  </si>
  <si>
    <t>0460474000</t>
  </si>
  <si>
    <t>04604S4000</t>
  </si>
  <si>
    <t>0510153030</t>
  </si>
  <si>
    <t>0510173030</t>
  </si>
  <si>
    <t>05101М2100</t>
  </si>
  <si>
    <t>05101М1010</t>
  </si>
  <si>
    <t>0510806010</t>
  </si>
  <si>
    <t>05107М1090</t>
  </si>
  <si>
    <t>062А154540</t>
  </si>
  <si>
    <t>06501L2990</t>
  </si>
  <si>
    <t>06604М0910</t>
  </si>
  <si>
    <t>06604М0920</t>
  </si>
  <si>
    <t>06604М0930</t>
  </si>
  <si>
    <t>06604М0940</t>
  </si>
  <si>
    <t>0660413060</t>
  </si>
  <si>
    <t>08002М2510</t>
  </si>
  <si>
    <t>080F254240</t>
  </si>
  <si>
    <t>10003М2380</t>
  </si>
  <si>
    <t>9020075330</t>
  </si>
  <si>
    <t>90200М9000</t>
  </si>
  <si>
    <t>905К077160</t>
  </si>
  <si>
    <t>909К077160</t>
  </si>
  <si>
    <t>0120374000</t>
  </si>
  <si>
    <t>01203S4000</t>
  </si>
  <si>
    <t>04602М2590</t>
  </si>
  <si>
    <t>0460271220</t>
  </si>
  <si>
    <t>04602S1220</t>
  </si>
  <si>
    <t>04602М2990</t>
  </si>
  <si>
    <t>0520171250</t>
  </si>
  <si>
    <t>05201S1250</t>
  </si>
  <si>
    <t>05201L3040</t>
  </si>
  <si>
    <t>03107М4040</t>
  </si>
  <si>
    <t>0510177070</t>
  </si>
  <si>
    <t>05101М1410</t>
  </si>
  <si>
    <t>909К077130</t>
  </si>
  <si>
    <t>905К077140</t>
  </si>
  <si>
    <t>01102М1010</t>
  </si>
  <si>
    <t>Постановление администрации ЗАТО г. Североморск №247 от 18.02.2020 "Об утверждении Порядка использования животных без владельцев, принятых в собственность муниципального образования ЗАТО г.Североморск"</t>
  </si>
  <si>
    <t>21.02.2020-не установлен</t>
  </si>
  <si>
    <t>Постановление Правительства Мурманской области от 16.08.2019 № 383-ПП «Об утверждении Порядка осуществления деятельности по обращению с животными без владельцев в Мурманской области»</t>
  </si>
  <si>
    <t>20.08.2019-не установлен</t>
  </si>
  <si>
    <t>Постановление администрации ЗАТО г. Североморск №1054 от 03.07.2020 "Об утверждении Порядка предоставления из бюджета ЗАТО г.Североморск субсидии на возмещение затрат по организации проведения дезинфекции помещений общего пользования в многоквартирных домах организациям, осуществляющим управление многоквартирными домами"</t>
  </si>
  <si>
    <t>Постановление администрации ЗАТО г. Североморск №750 от 12.05.2020 "Об организации временных общественно полезных работ на территории ЗАТО г.Североморск"</t>
  </si>
  <si>
    <t>Постановление Правительства Мурманской области от 06.05.2020 N 278-ПП  "Об организации временных общественно полезных работ в Мурманской области"</t>
  </si>
  <si>
    <t>08.05.2020-не установлен</t>
  </si>
  <si>
    <t>Постановление Правительства Мурманской области от 01.10.2020 N 664-ПП "Об организации проведения временных общественно полезных работ в Мурманской области"</t>
  </si>
  <si>
    <t>01.10.2020-не установлен</t>
  </si>
  <si>
    <t>Постановление Правительства Мурманской области от 07.05.2020 N 280-ПП "О внесении изменений в государственную программу Мурманской области "Обеспечение комфортной среды проживания населения региона"</t>
  </si>
  <si>
    <t>07.05.2020-не установлен</t>
  </si>
  <si>
    <t>ст. 17  п 1                    подпункт 9</t>
  </si>
  <si>
    <t>2.4.2.36.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</si>
  <si>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2.4.2.37.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</si>
  <si>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</si>
  <si>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Исполнитель: Давыдова М.С. (5-07-88)</t>
  </si>
  <si>
    <t>отчетный  2020 г.</t>
  </si>
  <si>
    <t>2024 г.</t>
  </si>
  <si>
    <t>05102М2110</t>
  </si>
  <si>
    <t>902005549F</t>
  </si>
  <si>
    <t>9020058790</t>
  </si>
  <si>
    <t>0170177200</t>
  </si>
  <si>
    <t>04101М2540</t>
  </si>
  <si>
    <t>03105М2070</t>
  </si>
  <si>
    <t>03202М2440</t>
  </si>
  <si>
    <t>03204М2450</t>
  </si>
  <si>
    <t>90400М9000</t>
  </si>
  <si>
    <t>90500М9000</t>
  </si>
  <si>
    <t>905007725U</t>
  </si>
  <si>
    <t>04502L5940</t>
  </si>
  <si>
    <t>044017726U</t>
  </si>
  <si>
    <t>0800371091</t>
  </si>
  <si>
    <t>08003S1091</t>
  </si>
  <si>
    <t>905К077190</t>
  </si>
  <si>
    <t>0180370810</t>
  </si>
  <si>
    <t>01803S0810</t>
  </si>
  <si>
    <t>05101М1020</t>
  </si>
  <si>
    <t>05101М1280</t>
  </si>
  <si>
    <t>0610271060</t>
  </si>
  <si>
    <t>06102S1060</t>
  </si>
  <si>
    <t>0110271260</t>
  </si>
  <si>
    <t>01102S1260</t>
  </si>
  <si>
    <t>05401М1210</t>
  </si>
  <si>
    <t>05401М1240</t>
  </si>
  <si>
    <t>05102М1110</t>
  </si>
  <si>
    <t>063017314U</t>
  </si>
  <si>
    <t>0630177220</t>
  </si>
  <si>
    <t>06301S314U</t>
  </si>
  <si>
    <t>06302S1060</t>
  </si>
  <si>
    <t>06303М4010</t>
  </si>
  <si>
    <t>0120271300</t>
  </si>
  <si>
    <t>01202S1300</t>
  </si>
  <si>
    <t>01202М2940</t>
  </si>
  <si>
    <t>0330101030</t>
  </si>
  <si>
    <t>0330102030</t>
  </si>
  <si>
    <t>0330103030</t>
  </si>
  <si>
    <t>01901М0200</t>
  </si>
  <si>
    <t>0190113060</t>
  </si>
  <si>
    <t>01904М2230</t>
  </si>
  <si>
    <t>01904М2240</t>
  </si>
  <si>
    <t>01903М2220</t>
  </si>
  <si>
    <t>01905М2240</t>
  </si>
  <si>
    <t>01902М2210</t>
  </si>
  <si>
    <t>01902М2250</t>
  </si>
  <si>
    <t>0900149120</t>
  </si>
  <si>
    <t>04602L5940</t>
  </si>
  <si>
    <t>04604М4030</t>
  </si>
  <si>
    <t>9020075630</t>
  </si>
  <si>
    <t>0510173170</t>
  </si>
  <si>
    <t>05101L5940</t>
  </si>
  <si>
    <t>05101S3170</t>
  </si>
  <si>
    <t>051Е151730</t>
  </si>
  <si>
    <t>06202М1020</t>
  </si>
  <si>
    <t>063A155130</t>
  </si>
  <si>
    <t>0530275570</t>
  </si>
  <si>
    <t>05302L0820</t>
  </si>
  <si>
    <t>0150273150</t>
  </si>
  <si>
    <t>01502S3150</t>
  </si>
  <si>
    <t>01502М1300</t>
  </si>
  <si>
    <t>01203L5940</t>
  </si>
  <si>
    <t>Постановление администрации ЗАТО г. Североморск №192 от 26.02.2015 "Об утверждении Положения о порядке использования бюджетных ассигнований резервного фонда администрации ЗАТО г.Североморск"</t>
  </si>
  <si>
    <t>2.1.5. 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строительству, реконструкции и (или) модернизации объектов теплоснабжения, необходимых для развития, повышения надежности и энергетической эффективности системы теплоснабжения и определенных для нее в схеме теплоснабжения в пределах полномочий, установленных Федеральным законом от 27 июля 2010 г. № 190-ФЗ «О теплоснабжении»</t>
  </si>
  <si>
    <t>2.1.6. дорожная деятельность в отношении автомобильных дорог местного значения в границах муниципильного округа,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 муниципильного округа,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</si>
  <si>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</si>
  <si>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</si>
  <si>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</si>
  <si>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</si>
  <si>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</si>
  <si>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2.1.38. 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</si>
  <si>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</si>
  <si>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бюджетов</t>
  </si>
  <si>
    <t>2.2.4. обслуживание долговых обязательств в части процентов, пеней и штрафных санкций по бюджетным кредитам, полученным из региональных бюджетов</t>
  </si>
  <si>
    <t>2.2.21.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местностях», статьи 325 и 326 Трудового кодекса Российской Федерации</t>
  </si>
  <si>
    <t>2.2.23. предоставление доплаты за выслугу лет к трудовой пенсии муниципальным служащим за счет средств местного бюджета</t>
  </si>
  <si>
    <t>2.4.1.2. по составлению (изменению) списков кандидатов в присяжные заседатели</t>
  </si>
  <si>
    <t>2.4.1.29. осуществление полномочий по проведению Всероссийской переписи населения 2020 года</t>
  </si>
  <si>
    <t>2.4.2.28.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помещениями;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</si>
  <si>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2.4.2.54. 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надзора, осуществление полномочий в области обращения с животными, предусмотренных законодательством в области обращения с животными, в том числе организации мероприятий при осуществлении деятельности по обращению с животными без владельцев</t>
  </si>
  <si>
    <t>2.4.2.72. на реализацию государственной политики в области торговой деятельности на территории субъекта Российской Федерации,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разработки и реализации мероприятий, содействующих развитию торговой деятельности на территории субъекта Российской Федерации, и осуществление иных полномочий, предусмотренных Федеральным законом от 28 декабря 2009 г. № 381-ФЗ «Об основах государственного регулирования торговой деятельности в Российской Федерации»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</si>
  <si>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</si>
  <si>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</si>
  <si>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</si>
  <si>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</si>
  <si>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 xml:space="preserve"> ст.16, п.1, подп.17</t>
  </si>
  <si>
    <t xml:space="preserve"> ст.9</t>
  </si>
  <si>
    <t>2.1.41. организация благоустройства территории городского округа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</si>
  <si>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 xml:space="preserve"> ст.16, п.1, подп.25</t>
  </si>
  <si>
    <t>2.2.24.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</si>
  <si>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ст.16.1, п.1, подп.1</t>
  </si>
  <si>
    <t>30.12.2012-не установлено</t>
  </si>
  <si>
    <t>2.2.25. Полномочия в рамках реализации мероприятий, связанных с влиянием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</si>
  <si>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 xml:space="preserve"> ст.16.1, 17, п.1, подп.1</t>
  </si>
  <si>
    <t>Постановление администрации ЗАТО г. Североморск №78 от 26.01.202 "Об утверждении Перечня временных общественно полезных работ, проводимых на территории муниципального образования ЗАТО г.Североморск в 2021 году"</t>
  </si>
  <si>
    <t>21.01.2021- не установлен</t>
  </si>
  <si>
    <t>15.05.2020 - не установлен</t>
  </si>
  <si>
    <t>Постановление администрации ЗАТО г. Североморск №1234 от 18.06.2021 "Об утверждении нормативов финансовых затрат на содержание автомобильных дорог общего пользования местного значения и правилах расчета размера ассигнований бюджета ЗАТО г.Североморск на их содержание"</t>
  </si>
  <si>
    <t>25.06.202021-не установлен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</si>
</sst>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0_ ;\-#,##0.00\ "/>
  </numFmts>
  <fonts count="14" x14ac:knownFonts="1">
    <font>
      <sz val="10"/>
      <color rgb="FF000000"/>
      <name val="Times New Roman"/>
    </font>
    <font>
      <sz val="10"/>
      <color rgb="FF000000"/>
      <name val="Times New Roman"/>
      <family val="1"/>
      <charset val="204"/>
    </font>
    <font>
      <sz val="3"/>
      <name val="Times New Roman"/>
      <family val="1"/>
      <charset val="204"/>
    </font>
    <font>
      <sz val="4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b/>
      <sz val="4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3"/>
      <name val="Times New Roman"/>
      <family val="1"/>
      <charset val="204"/>
    </font>
    <font>
      <sz val="8"/>
      <name val="Times New Roman"/>
      <family val="1"/>
      <charset val="204"/>
    </font>
    <font>
      <b/>
      <sz val="6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8">
    <xf numFmtId="164" fontId="0" fillId="0" borderId="0">
      <alignment vertical="top" wrapText="1"/>
    </xf>
    <xf numFmtId="0" fontId="1" fillId="0" borderId="5">
      <alignment vertical="top" wrapText="1"/>
    </xf>
    <xf numFmtId="49" fontId="1" fillId="0" borderId="5">
      <alignment horizontal="center" vertical="top" wrapText="1"/>
    </xf>
    <xf numFmtId="0" fontId="1" fillId="0" borderId="6">
      <alignment vertical="top" wrapText="1"/>
    </xf>
    <xf numFmtId="49" fontId="1" fillId="0" borderId="6">
      <alignment horizontal="center" vertical="top" wrapText="1"/>
    </xf>
    <xf numFmtId="1" fontId="5" fillId="0" borderId="1">
      <alignment horizontal="center" vertical="top" shrinkToFit="1"/>
    </xf>
    <xf numFmtId="4" fontId="6" fillId="2" borderId="1">
      <alignment horizontal="right" vertical="top" shrinkToFit="1"/>
    </xf>
    <xf numFmtId="4" fontId="6" fillId="2" borderId="1">
      <alignment horizontal="right" vertical="top" shrinkToFit="1"/>
    </xf>
  </cellStyleXfs>
  <cellXfs count="152">
    <xf numFmtId="164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164" fontId="4" fillId="0" borderId="0" xfId="0" applyNumberFormat="1" applyFont="1" applyFill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4" fontId="2" fillId="0" borderId="0" xfId="0" applyNumberFormat="1" applyFont="1" applyFill="1" applyAlignment="1">
      <alignment horizontal="justify" vertical="center" wrapText="1"/>
    </xf>
    <xf numFmtId="4" fontId="3" fillId="0" borderId="7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49" fontId="3" fillId="0" borderId="7" xfId="0" applyNumberFormat="1" applyFont="1" applyFill="1" applyBorder="1" applyAlignment="1">
      <alignment horizontal="center" vertical="top" wrapText="1"/>
    </xf>
    <xf numFmtId="0" fontId="3" fillId="0" borderId="7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top" wrapText="1"/>
    </xf>
    <xf numFmtId="0" fontId="2" fillId="0" borderId="4" xfId="0" applyNumberFormat="1" applyFont="1" applyFill="1" applyBorder="1" applyAlignment="1">
      <alignment vertical="top" wrapText="1"/>
    </xf>
    <xf numFmtId="164" fontId="2" fillId="0" borderId="0" xfId="0" applyNumberFormat="1" applyFont="1" applyFill="1" applyAlignment="1">
      <alignment vertical="top" wrapText="1"/>
    </xf>
    <xf numFmtId="0" fontId="2" fillId="0" borderId="7" xfId="0" applyNumberFormat="1" applyFont="1" applyFill="1" applyBorder="1" applyAlignment="1">
      <alignment vertical="top" wrapText="1"/>
    </xf>
    <xf numFmtId="0" fontId="2" fillId="0" borderId="4" xfId="0" applyNumberFormat="1" applyFont="1" applyFill="1" applyBorder="1" applyAlignment="1">
      <alignment horizontal="center" vertical="top" wrapText="1"/>
    </xf>
    <xf numFmtId="0" fontId="2" fillId="0" borderId="9" xfId="0" applyNumberFormat="1" applyFont="1" applyFill="1" applyBorder="1" applyAlignment="1">
      <alignment vertical="top" wrapText="1"/>
    </xf>
    <xf numFmtId="0" fontId="2" fillId="0" borderId="9" xfId="0" applyNumberFormat="1" applyFont="1" applyFill="1" applyBorder="1" applyAlignment="1">
      <alignment horizontal="center" vertical="top" wrapText="1"/>
    </xf>
    <xf numFmtId="164" fontId="10" fillId="0" borderId="0" xfId="0" applyNumberFormat="1" applyFont="1" applyFill="1" applyAlignment="1">
      <alignment vertical="top" wrapText="1"/>
    </xf>
    <xf numFmtId="4" fontId="7" fillId="0" borderId="5" xfId="0" applyNumberFormat="1" applyFont="1" applyFill="1" applyBorder="1" applyAlignment="1">
      <alignment horizontal="right" vertical="top" wrapText="1"/>
    </xf>
    <xf numFmtId="0" fontId="2" fillId="0" borderId="7" xfId="0" applyNumberFormat="1" applyFont="1" applyFill="1" applyBorder="1" applyAlignment="1">
      <alignment horizontal="center" vertical="top" wrapText="1"/>
    </xf>
    <xf numFmtId="0" fontId="2" fillId="0" borderId="22" xfId="0" applyNumberFormat="1" applyFont="1" applyFill="1" applyBorder="1" applyAlignment="1">
      <alignment vertical="top" wrapText="1"/>
    </xf>
    <xf numFmtId="0" fontId="2" fillId="0" borderId="22" xfId="0" applyNumberFormat="1" applyFont="1" applyFill="1" applyBorder="1" applyAlignment="1">
      <alignment horizontal="center" vertical="top" wrapText="1"/>
    </xf>
    <xf numFmtId="4" fontId="3" fillId="0" borderId="22" xfId="0" applyNumberFormat="1" applyFont="1" applyFill="1" applyBorder="1" applyAlignment="1">
      <alignment horizontal="right" vertical="top" wrapText="1"/>
    </xf>
    <xf numFmtId="4" fontId="7" fillId="0" borderId="9" xfId="0" applyNumberFormat="1" applyFont="1" applyFill="1" applyBorder="1" applyAlignment="1">
      <alignment horizontal="right" vertical="top" wrapText="1"/>
    </xf>
    <xf numFmtId="165" fontId="2" fillId="0" borderId="0" xfId="0" applyNumberFormat="1" applyFont="1" applyFill="1" applyAlignment="1">
      <alignment vertical="top" wrapText="1"/>
    </xf>
    <xf numFmtId="0" fontId="2" fillId="0" borderId="5" xfId="0" applyNumberFormat="1" applyFont="1" applyFill="1" applyBorder="1" applyAlignment="1">
      <alignment vertical="top" wrapText="1"/>
    </xf>
    <xf numFmtId="0" fontId="2" fillId="0" borderId="5" xfId="0" applyNumberFormat="1" applyFont="1" applyFill="1" applyBorder="1" applyAlignment="1">
      <alignment horizontal="center" vertical="top" wrapText="1"/>
    </xf>
    <xf numFmtId="4" fontId="3" fillId="0" borderId="5" xfId="0" applyNumberFormat="1" applyFont="1" applyFill="1" applyBorder="1" applyAlignment="1">
      <alignment horizontal="right" vertical="top" wrapText="1"/>
    </xf>
    <xf numFmtId="4" fontId="3" fillId="0" borderId="23" xfId="0" applyNumberFormat="1" applyFont="1" applyFill="1" applyBorder="1" applyAlignment="1">
      <alignment horizontal="right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7" xfId="0" applyNumberFormat="1" applyFont="1" applyFill="1" applyBorder="1" applyAlignment="1">
      <alignment horizontal="left" vertical="top" wrapText="1"/>
    </xf>
    <xf numFmtId="0" fontId="2" fillId="0" borderId="7" xfId="1" applyNumberFormat="1" applyFont="1" applyFill="1" applyBorder="1" applyProtection="1">
      <alignment vertical="top" wrapText="1"/>
    </xf>
    <xf numFmtId="49" fontId="2" fillId="0" borderId="7" xfId="2" applyFont="1" applyFill="1" applyBorder="1" applyProtection="1">
      <alignment horizontal="center" vertical="top" wrapText="1"/>
    </xf>
    <xf numFmtId="0" fontId="2" fillId="0" borderId="7" xfId="3" applyNumberFormat="1" applyFont="1" applyFill="1" applyBorder="1" applyProtection="1">
      <alignment vertical="top" wrapText="1"/>
    </xf>
    <xf numFmtId="49" fontId="2" fillId="0" borderId="7" xfId="4" applyFont="1" applyFill="1" applyBorder="1" applyProtection="1">
      <alignment horizontal="center" vertical="top" wrapText="1"/>
    </xf>
    <xf numFmtId="49" fontId="2" fillId="0" borderId="7" xfId="2" applyFont="1" applyFill="1" applyBorder="1" applyAlignment="1" applyProtection="1">
      <alignment horizontal="left" vertical="top" wrapText="1"/>
    </xf>
    <xf numFmtId="49" fontId="2" fillId="0" borderId="18" xfId="2" applyFont="1" applyFill="1" applyBorder="1" applyProtection="1">
      <alignment horizontal="center" vertical="top" wrapText="1"/>
    </xf>
    <xf numFmtId="49" fontId="2" fillId="0" borderId="10" xfId="2" applyFont="1" applyFill="1" applyBorder="1" applyProtection="1">
      <alignment horizontal="center" vertical="top" wrapText="1"/>
    </xf>
    <xf numFmtId="0" fontId="2" fillId="0" borderId="22" xfId="3" applyNumberFormat="1" applyFont="1" applyFill="1" applyBorder="1" applyProtection="1">
      <alignment vertical="top" wrapText="1"/>
    </xf>
    <xf numFmtId="49" fontId="2" fillId="0" borderId="22" xfId="4" applyFont="1" applyFill="1" applyBorder="1" applyProtection="1">
      <alignment horizontal="center" vertical="top" wrapText="1"/>
    </xf>
    <xf numFmtId="0" fontId="2" fillId="0" borderId="18" xfId="0" applyNumberFormat="1" applyFont="1" applyFill="1" applyBorder="1" applyAlignment="1">
      <alignment vertical="top" wrapText="1"/>
    </xf>
    <xf numFmtId="0" fontId="2" fillId="0" borderId="2" xfId="0" applyNumberFormat="1" applyFont="1" applyFill="1" applyBorder="1" applyAlignment="1">
      <alignment horizontal="center" vertical="top" wrapText="1"/>
    </xf>
    <xf numFmtId="164" fontId="4" fillId="0" borderId="7" xfId="0" applyNumberFormat="1" applyFont="1" applyFill="1" applyBorder="1" applyAlignment="1">
      <alignment vertical="top" wrapText="1"/>
    </xf>
    <xf numFmtId="164" fontId="2" fillId="0" borderId="23" xfId="0" applyNumberFormat="1" applyFont="1" applyFill="1" applyBorder="1" applyAlignment="1">
      <alignment horizontal="justify" vertical="top" wrapText="1"/>
    </xf>
    <xf numFmtId="164" fontId="2" fillId="0" borderId="0" xfId="0" applyNumberFormat="1" applyFont="1" applyFill="1" applyAlignment="1">
      <alignment horizontal="justify" vertical="top" wrapText="1"/>
    </xf>
    <xf numFmtId="165" fontId="3" fillId="0" borderId="0" xfId="0" applyNumberFormat="1" applyFont="1" applyFill="1" applyAlignment="1">
      <alignment vertical="top" wrapText="1"/>
    </xf>
    <xf numFmtId="4" fontId="3" fillId="0" borderId="0" xfId="0" applyNumberFormat="1" applyFont="1" applyFill="1" applyAlignment="1">
      <alignment vertical="top" wrapText="1"/>
    </xf>
    <xf numFmtId="4" fontId="7" fillId="0" borderId="0" xfId="0" applyNumberFormat="1" applyFont="1" applyFill="1" applyBorder="1" applyAlignment="1">
      <alignment horizontal="right" vertical="top" wrapText="1"/>
    </xf>
    <xf numFmtId="4" fontId="3" fillId="0" borderId="0" xfId="0" applyNumberFormat="1" applyFont="1" applyFill="1" applyBorder="1" applyAlignment="1">
      <alignment horizontal="right" vertical="top" wrapText="1"/>
    </xf>
    <xf numFmtId="49" fontId="9" fillId="0" borderId="0" xfId="0" applyNumberFormat="1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vertical="top" wrapText="1"/>
    </xf>
    <xf numFmtId="0" fontId="3" fillId="0" borderId="22" xfId="0" applyNumberFormat="1" applyFont="1" applyFill="1" applyBorder="1" applyAlignment="1">
      <alignment horizontal="center" vertical="top" wrapText="1"/>
    </xf>
    <xf numFmtId="49" fontId="3" fillId="0" borderId="22" xfId="0" applyNumberFormat="1" applyFont="1" applyFill="1" applyBorder="1" applyAlignment="1">
      <alignment horizontal="center" vertical="top" wrapText="1"/>
    </xf>
    <xf numFmtId="4" fontId="7" fillId="0" borderId="7" xfId="0" applyNumberFormat="1" applyFont="1" applyFill="1" applyBorder="1" applyAlignment="1">
      <alignment horizontal="right" vertical="top" wrapText="1"/>
    </xf>
    <xf numFmtId="43" fontId="7" fillId="0" borderId="1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vertical="top" wrapText="1"/>
    </xf>
    <xf numFmtId="164" fontId="2" fillId="0" borderId="5" xfId="0" applyNumberFormat="1" applyFont="1" applyFill="1" applyBorder="1" applyAlignment="1">
      <alignment horizontal="justify" vertical="top" wrapText="1"/>
    </xf>
    <xf numFmtId="4" fontId="7" fillId="0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vertical="top" wrapText="1"/>
    </xf>
    <xf numFmtId="164" fontId="4" fillId="0" borderId="24" xfId="0" applyNumberFormat="1" applyFont="1" applyFill="1" applyBorder="1" applyAlignment="1">
      <alignment vertical="top" wrapText="1"/>
    </xf>
    <xf numFmtId="4" fontId="7" fillId="0" borderId="7" xfId="0" applyNumberFormat="1" applyFont="1" applyFill="1" applyBorder="1" applyAlignment="1">
      <alignment horizontal="center" vertical="top" wrapText="1"/>
    </xf>
    <xf numFmtId="0" fontId="2" fillId="0" borderId="24" xfId="0" applyNumberFormat="1" applyFont="1" applyFill="1" applyBorder="1" applyAlignment="1">
      <alignment vertical="top" wrapText="1"/>
    </xf>
    <xf numFmtId="0" fontId="2" fillId="0" borderId="24" xfId="0" applyNumberFormat="1" applyFont="1" applyFill="1" applyBorder="1" applyAlignment="1">
      <alignment horizontal="center"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2" fillId="0" borderId="7" xfId="0" applyNumberFormat="1" applyFont="1" applyFill="1" applyBorder="1" applyAlignment="1">
      <alignment horizontal="justify" vertical="center" wrapText="1"/>
    </xf>
    <xf numFmtId="0" fontId="2" fillId="0" borderId="1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12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vertical="top" wrapText="1"/>
    </xf>
    <xf numFmtId="0" fontId="2" fillId="0" borderId="6" xfId="0" applyNumberFormat="1" applyFont="1" applyFill="1" applyBorder="1" applyAlignment="1">
      <alignment horizontal="center" vertical="top" wrapText="1"/>
    </xf>
    <xf numFmtId="4" fontId="3" fillId="0" borderId="9" xfId="0" applyNumberFormat="1" applyFont="1" applyFill="1" applyBorder="1" applyAlignment="1">
      <alignment horizontal="right" vertical="top" wrapText="1"/>
    </xf>
    <xf numFmtId="4" fontId="3" fillId="0" borderId="6" xfId="0" applyNumberFormat="1" applyFont="1" applyFill="1" applyBorder="1" applyAlignment="1">
      <alignment horizontal="right" vertical="top" wrapText="1"/>
    </xf>
    <xf numFmtId="4" fontId="7" fillId="0" borderId="6" xfId="0" applyNumberFormat="1" applyFont="1" applyFill="1" applyBorder="1" applyAlignment="1">
      <alignment horizontal="right" vertical="top" wrapText="1"/>
    </xf>
    <xf numFmtId="0" fontId="3" fillId="0" borderId="9" xfId="0" applyNumberFormat="1" applyFont="1" applyFill="1" applyBorder="1" applyAlignment="1">
      <alignment horizontal="center" vertical="top" wrapText="1"/>
    </xf>
    <xf numFmtId="49" fontId="3" fillId="0" borderId="9" xfId="0" applyNumberFormat="1" applyFont="1" applyFill="1" applyBorder="1" applyAlignment="1">
      <alignment horizontal="center" vertical="top" wrapText="1"/>
    </xf>
    <xf numFmtId="0" fontId="3" fillId="0" borderId="6" xfId="0" applyNumberFormat="1" applyFont="1" applyFill="1" applyBorder="1" applyAlignment="1">
      <alignment horizontal="center" vertical="top" wrapText="1"/>
    </xf>
    <xf numFmtId="49" fontId="3" fillId="0" borderId="6" xfId="0" applyNumberFormat="1" applyFont="1" applyFill="1" applyBorder="1" applyAlignment="1">
      <alignment horizontal="center" vertical="top" wrapText="1"/>
    </xf>
    <xf numFmtId="0" fontId="4" fillId="0" borderId="10" xfId="0" applyNumberFormat="1" applyFont="1" applyFill="1" applyBorder="1" applyAlignment="1">
      <alignment horizontal="center" vertical="top" wrapText="1"/>
    </xf>
    <xf numFmtId="0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4" fillId="0" borderId="18" xfId="0" applyNumberFormat="1" applyFont="1" applyFill="1" applyBorder="1" applyAlignment="1">
      <alignment horizontal="center" vertical="top" wrapText="1"/>
    </xf>
    <xf numFmtId="0" fontId="4" fillId="0" borderId="21" xfId="0" applyNumberFormat="1" applyFont="1" applyFill="1" applyBorder="1" applyAlignment="1">
      <alignment horizontal="center" vertical="top" wrapText="1"/>
    </xf>
    <xf numFmtId="0" fontId="4" fillId="0" borderId="12" xfId="0" applyNumberFormat="1" applyFont="1" applyFill="1" applyBorder="1" applyAlignment="1">
      <alignment horizontal="center" vertical="top" wrapText="1"/>
    </xf>
    <xf numFmtId="0" fontId="4" fillId="0" borderId="17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4" fillId="0" borderId="2" xfId="0" applyNumberFormat="1" applyFont="1" applyFill="1" applyBorder="1" applyAlignment="1">
      <alignment vertical="top" wrapText="1"/>
    </xf>
    <xf numFmtId="0" fontId="4" fillId="0" borderId="16" xfId="0" applyNumberFormat="1" applyFont="1" applyFill="1" applyBorder="1" applyAlignment="1">
      <alignment horizontal="center" vertical="top" wrapText="1"/>
    </xf>
    <xf numFmtId="0" fontId="4" fillId="0" borderId="7" xfId="0" applyNumberFormat="1" applyFont="1" applyFill="1" applyBorder="1" applyAlignment="1">
      <alignment horizontal="center" vertical="top" wrapText="1"/>
    </xf>
    <xf numFmtId="0" fontId="2" fillId="0" borderId="10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19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12" xfId="0" applyNumberFormat="1" applyFont="1" applyFill="1" applyBorder="1" applyAlignment="1">
      <alignment horizontal="center" vertical="top" wrapText="1"/>
    </xf>
    <xf numFmtId="0" fontId="2" fillId="0" borderId="16" xfId="0" applyNumberFormat="1" applyFont="1" applyFill="1" applyBorder="1" applyAlignment="1">
      <alignment horizontal="center" vertical="top" wrapText="1"/>
    </xf>
    <xf numFmtId="0" fontId="4" fillId="0" borderId="11" xfId="0" applyNumberFormat="1" applyFont="1" applyFill="1" applyBorder="1" applyAlignment="1">
      <alignment horizontal="center" vertical="top" wrapText="1"/>
    </xf>
    <xf numFmtId="0" fontId="4" fillId="0" borderId="20" xfId="0" applyNumberFormat="1" applyFont="1" applyFill="1" applyBorder="1" applyAlignment="1">
      <alignment horizontal="center" vertical="top" wrapText="1"/>
    </xf>
    <xf numFmtId="0" fontId="4" fillId="0" borderId="10" xfId="0" applyNumberFormat="1" applyFont="1" applyFill="1" applyBorder="1" applyAlignment="1">
      <alignment vertical="top" wrapText="1"/>
    </xf>
    <xf numFmtId="0" fontId="4" fillId="0" borderId="18" xfId="0" applyNumberFormat="1" applyFont="1" applyFill="1" applyBorder="1" applyAlignment="1">
      <alignment vertical="top" wrapText="1"/>
    </xf>
    <xf numFmtId="0" fontId="4" fillId="0" borderId="19" xfId="0" applyNumberFormat="1" applyFont="1" applyFill="1" applyBorder="1" applyAlignment="1">
      <alignment vertical="top" wrapText="1"/>
    </xf>
    <xf numFmtId="0" fontId="4" fillId="0" borderId="21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/>
    </xf>
    <xf numFmtId="0" fontId="4" fillId="0" borderId="5" xfId="0" applyNumberFormat="1" applyFont="1" applyFill="1" applyBorder="1" applyAlignment="1">
      <alignment vertical="top" wrapText="1"/>
    </xf>
    <xf numFmtId="164" fontId="2" fillId="0" borderId="13" xfId="0" applyNumberFormat="1" applyFont="1" applyFill="1" applyBorder="1" applyAlignment="1">
      <alignment horizontal="left" vertical="top" wrapText="1"/>
    </xf>
    <xf numFmtId="164" fontId="2" fillId="0" borderId="14" xfId="0" applyNumberFormat="1" applyFont="1" applyFill="1" applyBorder="1" applyAlignment="1">
      <alignment horizontal="left" vertical="top" wrapText="1"/>
    </xf>
    <xf numFmtId="164" fontId="2" fillId="0" borderId="15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3" fillId="0" borderId="5" xfId="0" applyNumberFormat="1" applyFont="1" applyFill="1" applyBorder="1" applyAlignment="1">
      <alignment horizontal="center" vertical="top" wrapText="1"/>
    </xf>
    <xf numFmtId="49" fontId="3" fillId="0" borderId="5" xfId="0" applyNumberFormat="1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right" vertical="top" wrapText="1"/>
    </xf>
    <xf numFmtId="165" fontId="3" fillId="0" borderId="7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2" fillId="0" borderId="4" xfId="0" applyNumberFormat="1" applyFont="1" applyFill="1" applyBorder="1" applyAlignment="1">
      <alignment horizontal="left" vertical="top" wrapText="1"/>
    </xf>
    <xf numFmtId="0" fontId="2" fillId="0" borderId="10" xfId="0" applyNumberFormat="1" applyFon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8" xfId="0" applyNumberFormat="1" applyFont="1" applyFill="1" applyBorder="1" applyAlignment="1">
      <alignment horizontal="left" vertical="top" wrapText="1"/>
    </xf>
    <xf numFmtId="0" fontId="2" fillId="0" borderId="12" xfId="0" applyNumberFormat="1" applyFont="1" applyFill="1" applyBorder="1" applyAlignment="1">
      <alignment horizontal="left" vertical="top" wrapText="1"/>
    </xf>
    <xf numFmtId="0" fontId="2" fillId="0" borderId="16" xfId="0" applyNumberFormat="1" applyFont="1" applyFill="1" applyBorder="1" applyAlignment="1">
      <alignment horizontal="left" vertical="top" wrapText="1"/>
    </xf>
    <xf numFmtId="0" fontId="2" fillId="0" borderId="17" xfId="0" applyNumberFormat="1" applyFont="1" applyFill="1" applyBorder="1" applyAlignment="1">
      <alignment horizontal="left" vertical="top" wrapText="1"/>
    </xf>
    <xf numFmtId="0" fontId="3" fillId="0" borderId="4" xfId="0" applyNumberFormat="1" applyFont="1" applyFill="1" applyBorder="1" applyAlignment="1">
      <alignment horizontal="center" vertical="top" wrapText="1"/>
    </xf>
    <xf numFmtId="165" fontId="3" fillId="0" borderId="7" xfId="0" applyNumberFormat="1" applyFont="1" applyFill="1" applyBorder="1" applyAlignment="1">
      <alignment vertical="top" wrapText="1"/>
    </xf>
    <xf numFmtId="49" fontId="3" fillId="0" borderId="1" xfId="5" applyNumberFormat="1" applyFont="1" applyFill="1" applyProtection="1">
      <alignment horizontal="center" vertical="top" shrinkToFit="1"/>
    </xf>
    <xf numFmtId="1" fontId="3" fillId="0" borderId="1" xfId="5" applyNumberFormat="1" applyFont="1" applyFill="1" applyProtection="1">
      <alignment horizontal="center" vertical="top" shrinkToFit="1"/>
    </xf>
    <xf numFmtId="4" fontId="3" fillId="0" borderId="1" xfId="6" applyNumberFormat="1" applyFont="1" applyFill="1" applyProtection="1">
      <alignment horizontal="right" vertical="top" shrinkToFit="1"/>
    </xf>
    <xf numFmtId="0" fontId="2" fillId="0" borderId="7" xfId="0" applyNumberFormat="1" applyFont="1" applyFill="1" applyBorder="1" applyAlignment="1">
      <alignment horizontal="left" vertical="top" wrapText="1"/>
    </xf>
    <xf numFmtId="14" fontId="2" fillId="0" borderId="2" xfId="0" applyNumberFormat="1" applyFont="1" applyFill="1" applyBorder="1" applyAlignment="1">
      <alignment horizontal="left" vertical="top" wrapText="1"/>
    </xf>
    <xf numFmtId="49" fontId="4" fillId="0" borderId="0" xfId="0" applyNumberFormat="1" applyFont="1" applyFill="1" applyAlignment="1">
      <alignment vertical="top" wrapText="1"/>
    </xf>
    <xf numFmtId="165" fontId="7" fillId="0" borderId="0" xfId="0" applyNumberFormat="1" applyFont="1" applyFill="1" applyAlignment="1">
      <alignment vertical="top" wrapText="1"/>
    </xf>
    <xf numFmtId="0" fontId="11" fillId="0" borderId="0" xfId="0" applyNumberFormat="1" applyFont="1" applyFill="1" applyAlignment="1">
      <alignment horizontal="center" vertical="center" wrapText="1"/>
    </xf>
    <xf numFmtId="0" fontId="11" fillId="0" borderId="0" xfId="0" applyNumberFormat="1" applyFont="1" applyFill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0" borderId="21" xfId="0" applyNumberFormat="1" applyFont="1" applyFill="1" applyBorder="1" applyAlignment="1">
      <alignment horizontal="left" vertical="top" wrapText="1"/>
    </xf>
    <xf numFmtId="0" fontId="4" fillId="0" borderId="25" xfId="0" applyNumberFormat="1" applyFont="1" applyFill="1" applyBorder="1" applyAlignment="1">
      <alignment horizontal="center" vertical="top" wrapText="1"/>
    </xf>
    <xf numFmtId="0" fontId="4" fillId="0" borderId="26" xfId="0" applyNumberFormat="1" applyFont="1" applyFill="1" applyBorder="1" applyAlignment="1">
      <alignment horizontal="center" vertical="top" wrapText="1"/>
    </xf>
    <xf numFmtId="0" fontId="4" fillId="0" borderId="27" xfId="0" applyNumberFormat="1" applyFont="1" applyFill="1" applyBorder="1" applyAlignment="1">
      <alignment horizontal="center" vertical="top" wrapText="1"/>
    </xf>
    <xf numFmtId="14" fontId="4" fillId="0" borderId="0" xfId="0" applyNumberFormat="1" applyFont="1" applyFill="1" applyAlignment="1">
      <alignment horizontal="left" vertical="top" wrapText="1"/>
    </xf>
    <xf numFmtId="165" fontId="12" fillId="0" borderId="0" xfId="0" applyNumberFormat="1" applyFont="1" applyFill="1" applyAlignment="1">
      <alignment vertical="top" wrapText="1"/>
    </xf>
    <xf numFmtId="164" fontId="12" fillId="0" borderId="0" xfId="0" applyNumberFormat="1" applyFont="1" applyFill="1" applyAlignment="1">
      <alignment vertical="top" wrapText="1"/>
    </xf>
    <xf numFmtId="164" fontId="13" fillId="0" borderId="0" xfId="0" applyNumberFormat="1" applyFont="1" applyFill="1" applyAlignment="1">
      <alignment horizontal="center" vertical="center" wrapText="1"/>
    </xf>
    <xf numFmtId="164" fontId="13" fillId="0" borderId="0" xfId="0" applyNumberFormat="1" applyFont="1" applyFill="1" applyAlignment="1">
      <alignment vertical="center" wrapText="1"/>
    </xf>
    <xf numFmtId="164" fontId="2" fillId="0" borderId="0" xfId="0" applyNumberFormat="1" applyFont="1" applyFill="1" applyAlignment="1">
      <alignment horizontal="left" vertical="center" wrapText="1"/>
    </xf>
  </cellXfs>
  <cellStyles count="8">
    <cellStyle name="st104" xfId="4"/>
    <cellStyle name="st107" xfId="2"/>
    <cellStyle name="st110" xfId="1"/>
    <cellStyle name="xl26" xfId="5"/>
    <cellStyle name="xl30" xfId="3"/>
    <cellStyle name="xl63" xfId="6"/>
    <cellStyle name="xl64" xfId="7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81"/>
  <sheetViews>
    <sheetView tabSelected="1" zoomScale="200" zoomScaleNormal="200" workbookViewId="0">
      <selection activeCell="H7" sqref="H7"/>
    </sheetView>
  </sheetViews>
  <sheetFormatPr defaultRowHeight="12.75" x14ac:dyDescent="0.2"/>
  <cols>
    <col min="1" max="1" width="5.83203125" style="4" customWidth="1"/>
    <col min="2" max="2" width="10.33203125" style="4" customWidth="1"/>
    <col min="3" max="3" width="16.6640625" style="4" customWidth="1"/>
    <col min="4" max="4" width="6.5" style="4" customWidth="1"/>
    <col min="5" max="5" width="6.33203125" style="4" customWidth="1"/>
    <col min="6" max="6" width="16.6640625" style="4" customWidth="1"/>
    <col min="7" max="7" width="6.5" style="4" customWidth="1"/>
    <col min="8" max="8" width="6.33203125" style="4" customWidth="1"/>
    <col min="9" max="9" width="16.6640625" style="4" customWidth="1"/>
    <col min="10" max="10" width="6.5" style="4" customWidth="1"/>
    <col min="11" max="11" width="6.33203125" style="4" customWidth="1"/>
    <col min="12" max="12" width="3.5" style="4" customWidth="1"/>
    <col min="13" max="13" width="2.6640625" style="4" customWidth="1"/>
    <col min="14" max="14" width="7.6640625" style="136" customWidth="1"/>
    <col min="15" max="15" width="3.6640625" style="4" customWidth="1"/>
    <col min="16" max="16" width="9" style="4" customWidth="1"/>
    <col min="17" max="17" width="9.33203125" style="4" customWidth="1"/>
    <col min="18" max="18" width="10.5" style="4" customWidth="1"/>
    <col min="19" max="19" width="10" style="4" customWidth="1"/>
    <col min="20" max="20" width="9.33203125" style="4" customWidth="1"/>
    <col min="21" max="22" width="10" style="4" customWidth="1"/>
    <col min="23" max="23" width="10.5" style="4" customWidth="1"/>
    <col min="24" max="24" width="8.5" style="4" customWidth="1"/>
    <col min="25" max="25" width="9.33203125" style="4"/>
    <col min="26" max="26" width="9.6640625" style="4" customWidth="1"/>
    <col min="27" max="16384" width="9.33203125" style="4"/>
  </cols>
  <sheetData>
    <row r="1" spans="1:39" x14ac:dyDescent="0.2">
      <c r="P1" s="137"/>
      <c r="Q1" s="137"/>
      <c r="R1" s="137"/>
      <c r="S1" s="47"/>
      <c r="T1" s="47"/>
      <c r="U1" s="47"/>
    </row>
    <row r="2" spans="1:39" x14ac:dyDescent="0.2">
      <c r="A2" s="4" t="s">
        <v>0</v>
      </c>
      <c r="P2" s="47"/>
      <c r="Q2" s="47"/>
      <c r="R2" s="47"/>
      <c r="S2" s="47"/>
      <c r="T2" s="47"/>
      <c r="U2" s="47"/>
      <c r="W2" s="47"/>
      <c r="X2" s="47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</row>
    <row r="3" spans="1:39" ht="18" customHeight="1" x14ac:dyDescent="0.2">
      <c r="A3" s="138" t="s">
        <v>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9"/>
      <c r="W3" s="47"/>
      <c r="X3" s="47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</row>
    <row r="4" spans="1:39" ht="8.25" customHeight="1" x14ac:dyDescent="0.2">
      <c r="A4" s="91" t="s">
        <v>2</v>
      </c>
      <c r="B4" s="91"/>
      <c r="C4" s="91" t="s">
        <v>3</v>
      </c>
      <c r="D4" s="91"/>
      <c r="E4" s="91"/>
      <c r="F4" s="91"/>
      <c r="G4" s="91"/>
      <c r="H4" s="91"/>
      <c r="I4" s="91"/>
      <c r="J4" s="91"/>
      <c r="K4" s="91"/>
      <c r="L4" s="91" t="s">
        <v>4</v>
      </c>
      <c r="M4" s="91"/>
      <c r="N4" s="91"/>
      <c r="O4" s="91"/>
      <c r="P4" s="91" t="s">
        <v>5</v>
      </c>
      <c r="Q4" s="91"/>
      <c r="R4" s="91"/>
      <c r="S4" s="91"/>
      <c r="T4" s="91"/>
      <c r="U4" s="91"/>
      <c r="V4" s="52"/>
      <c r="W4" s="47"/>
      <c r="X4" s="47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</row>
    <row r="5" spans="1:39" ht="5.45" customHeight="1" x14ac:dyDescent="0.2">
      <c r="A5" s="92" t="s">
        <v>0</v>
      </c>
      <c r="B5" s="93" t="s">
        <v>0</v>
      </c>
      <c r="C5" s="91" t="s">
        <v>6</v>
      </c>
      <c r="D5" s="91"/>
      <c r="E5" s="91"/>
      <c r="F5" s="91" t="s">
        <v>7</v>
      </c>
      <c r="G5" s="91"/>
      <c r="H5" s="91"/>
      <c r="I5" s="91" t="s">
        <v>8</v>
      </c>
      <c r="J5" s="91"/>
      <c r="K5" s="91"/>
      <c r="L5" s="91" t="s">
        <v>0</v>
      </c>
      <c r="M5" s="91" t="s">
        <v>0</v>
      </c>
      <c r="N5" s="91" t="s">
        <v>0</v>
      </c>
      <c r="O5" s="91" t="s">
        <v>0</v>
      </c>
      <c r="P5" s="91" t="s">
        <v>813</v>
      </c>
      <c r="Q5" s="91"/>
      <c r="R5" s="71" t="s">
        <v>9</v>
      </c>
      <c r="S5" s="71" t="s">
        <v>10</v>
      </c>
      <c r="T5" s="91" t="s">
        <v>11</v>
      </c>
      <c r="U5" s="91"/>
      <c r="V5" s="52"/>
      <c r="W5" s="47"/>
      <c r="X5" s="47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</row>
    <row r="6" spans="1:39" ht="24.4" customHeight="1" x14ac:dyDescent="0.2">
      <c r="A6" s="92" t="s">
        <v>0</v>
      </c>
      <c r="B6" s="93" t="s">
        <v>0</v>
      </c>
      <c r="C6" s="71" t="s">
        <v>12</v>
      </c>
      <c r="D6" s="71" t="s">
        <v>13</v>
      </c>
      <c r="E6" s="71" t="s">
        <v>14</v>
      </c>
      <c r="F6" s="71" t="s">
        <v>12</v>
      </c>
      <c r="G6" s="71" t="s">
        <v>13</v>
      </c>
      <c r="H6" s="71" t="s">
        <v>14</v>
      </c>
      <c r="I6" s="71" t="s">
        <v>12</v>
      </c>
      <c r="J6" s="71" t="s">
        <v>13</v>
      </c>
      <c r="K6" s="71" t="s">
        <v>14</v>
      </c>
      <c r="L6" s="71" t="s">
        <v>15</v>
      </c>
      <c r="M6" s="71" t="s">
        <v>16</v>
      </c>
      <c r="N6" s="11" t="s">
        <v>17</v>
      </c>
      <c r="O6" s="71" t="s">
        <v>18</v>
      </c>
      <c r="P6" s="71" t="s">
        <v>19</v>
      </c>
      <c r="Q6" s="71" t="s">
        <v>20</v>
      </c>
      <c r="R6" s="71" t="s">
        <v>21</v>
      </c>
      <c r="S6" s="71" t="s">
        <v>631</v>
      </c>
      <c r="T6" s="71" t="s">
        <v>732</v>
      </c>
      <c r="U6" s="71" t="s">
        <v>814</v>
      </c>
      <c r="V6" s="52"/>
      <c r="W6" s="47"/>
      <c r="X6" s="47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</row>
    <row r="7" spans="1:39" ht="7.9" customHeight="1" x14ac:dyDescent="0.2">
      <c r="A7" s="94" t="s">
        <v>22</v>
      </c>
      <c r="B7" s="94"/>
      <c r="C7" s="72" t="s">
        <v>23</v>
      </c>
      <c r="D7" s="72" t="s">
        <v>24</v>
      </c>
      <c r="E7" s="72" t="s">
        <v>25</v>
      </c>
      <c r="F7" s="72" t="s">
        <v>26</v>
      </c>
      <c r="G7" s="72" t="s">
        <v>27</v>
      </c>
      <c r="H7" s="72" t="s">
        <v>28</v>
      </c>
      <c r="I7" s="72" t="s">
        <v>29</v>
      </c>
      <c r="J7" s="72" t="s">
        <v>30</v>
      </c>
      <c r="K7" s="72" t="s">
        <v>31</v>
      </c>
      <c r="L7" s="72" t="s">
        <v>32</v>
      </c>
      <c r="M7" s="72" t="s">
        <v>33</v>
      </c>
      <c r="N7" s="12" t="s">
        <v>34</v>
      </c>
      <c r="O7" s="72" t="s">
        <v>35</v>
      </c>
      <c r="P7" s="72" t="s">
        <v>36</v>
      </c>
      <c r="Q7" s="72" t="s">
        <v>37</v>
      </c>
      <c r="R7" s="72" t="s">
        <v>38</v>
      </c>
      <c r="S7" s="72" t="s">
        <v>39</v>
      </c>
      <c r="T7" s="72" t="s">
        <v>40</v>
      </c>
      <c r="U7" s="72" t="s">
        <v>41</v>
      </c>
      <c r="V7" s="51"/>
      <c r="W7" s="47"/>
      <c r="X7" s="47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</row>
    <row r="8" spans="1:39" ht="12" customHeight="1" x14ac:dyDescent="0.2">
      <c r="A8" s="115" t="s">
        <v>42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57">
        <f t="shared" ref="P8:U8" si="0">P9+P360+P488+P563+P576</f>
        <v>4216684018.5899992</v>
      </c>
      <c r="Q8" s="57">
        <f t="shared" si="0"/>
        <v>4149188399.3099999</v>
      </c>
      <c r="R8" s="57">
        <f t="shared" si="0"/>
        <v>4018830190.3699999</v>
      </c>
      <c r="S8" s="57">
        <f t="shared" si="0"/>
        <v>3836454968.6699996</v>
      </c>
      <c r="T8" s="57">
        <f t="shared" si="0"/>
        <v>3976414900.6599989</v>
      </c>
      <c r="U8" s="57">
        <f t="shared" si="0"/>
        <v>3650953994.4000001</v>
      </c>
      <c r="V8" s="60"/>
      <c r="W8" s="47"/>
      <c r="X8" s="47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</row>
    <row r="9" spans="1:39" ht="9.75" customHeight="1" x14ac:dyDescent="0.2">
      <c r="A9" s="115" t="s">
        <v>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8">
        <f t="shared" ref="P9:U9" si="1">P10+P38+P52+P56+P67+P88+P93+P100++P114+P138+P151+P177+P188+P205+P214+P242+P246+P261+P284+P288+P297+P304+P313+P317+P333++P337+P344+P349+P257</f>
        <v>2708465436.4899993</v>
      </c>
      <c r="Q9" s="8">
        <f t="shared" si="1"/>
        <v>2675006780.4299998</v>
      </c>
      <c r="R9" s="8">
        <f t="shared" si="1"/>
        <v>2367756759.8800001</v>
      </c>
      <c r="S9" s="8">
        <f t="shared" si="1"/>
        <v>2135866626.6799996</v>
      </c>
      <c r="T9" s="8">
        <f t="shared" si="1"/>
        <v>2221349640.3899994</v>
      </c>
      <c r="U9" s="8">
        <f t="shared" si="1"/>
        <v>1778815594.6000006</v>
      </c>
      <c r="V9" s="60"/>
      <c r="W9" s="47"/>
      <c r="X9" s="47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</row>
    <row r="10" spans="1:39" ht="10.5" customHeight="1" x14ac:dyDescent="0.2">
      <c r="A10" s="115" t="s">
        <v>44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8">
        <f>SUM(P11:P37)</f>
        <v>14645173.719999999</v>
      </c>
      <c r="Q10" s="8">
        <f t="shared" ref="Q10:U10" si="2">SUM(Q11:Q37)</f>
        <v>11415470.780000001</v>
      </c>
      <c r="R10" s="8">
        <f t="shared" si="2"/>
        <v>18264273.68</v>
      </c>
      <c r="S10" s="8">
        <f t="shared" si="2"/>
        <v>19969934.460000001</v>
      </c>
      <c r="T10" s="8">
        <f t="shared" si="2"/>
        <v>12283290.93</v>
      </c>
      <c r="U10" s="8">
        <f t="shared" si="2"/>
        <v>12273876.779999999</v>
      </c>
      <c r="V10" s="60"/>
      <c r="W10" s="47"/>
      <c r="X10" s="47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</row>
    <row r="11" spans="1:39" ht="33" customHeight="1" x14ac:dyDescent="0.2">
      <c r="A11" s="82" t="s">
        <v>0</v>
      </c>
      <c r="B11" s="86"/>
      <c r="C11" s="1" t="s">
        <v>45</v>
      </c>
      <c r="D11" s="72" t="s">
        <v>46</v>
      </c>
      <c r="E11" s="72" t="s">
        <v>47</v>
      </c>
      <c r="F11" s="1" t="s">
        <v>48</v>
      </c>
      <c r="G11" s="72" t="s">
        <v>49</v>
      </c>
      <c r="H11" s="72" t="s">
        <v>50</v>
      </c>
      <c r="I11" s="1" t="s">
        <v>877</v>
      </c>
      <c r="J11" s="72" t="s">
        <v>51</v>
      </c>
      <c r="K11" s="72" t="s">
        <v>52</v>
      </c>
      <c r="L11" s="2" t="s">
        <v>53</v>
      </c>
      <c r="M11" s="2" t="s">
        <v>31</v>
      </c>
      <c r="N11" s="5" t="s">
        <v>54</v>
      </c>
      <c r="O11" s="2">
        <v>800</v>
      </c>
      <c r="P11" s="3">
        <v>3000000</v>
      </c>
      <c r="Q11" s="3">
        <v>0</v>
      </c>
      <c r="R11" s="3">
        <v>3000000</v>
      </c>
      <c r="S11" s="3">
        <v>3000000</v>
      </c>
      <c r="T11" s="3">
        <v>3000000</v>
      </c>
      <c r="U11" s="3">
        <v>3000000</v>
      </c>
      <c r="V11" s="60"/>
      <c r="W11" s="47"/>
      <c r="X11" s="47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</row>
    <row r="12" spans="1:39" ht="36" customHeight="1" x14ac:dyDescent="0.2">
      <c r="A12" s="84"/>
      <c r="B12" s="87"/>
      <c r="C12" s="1" t="s">
        <v>59</v>
      </c>
      <c r="D12" s="72" t="s">
        <v>49</v>
      </c>
      <c r="E12" s="72" t="s">
        <v>60</v>
      </c>
      <c r="F12" s="1" t="s">
        <v>0</v>
      </c>
      <c r="G12" s="72" t="s">
        <v>0</v>
      </c>
      <c r="H12" s="72" t="s">
        <v>0</v>
      </c>
      <c r="I12" s="1" t="s">
        <v>55</v>
      </c>
      <c r="J12" s="72" t="s">
        <v>56</v>
      </c>
      <c r="K12" s="72" t="s">
        <v>57</v>
      </c>
      <c r="L12" s="2" t="s">
        <v>53</v>
      </c>
      <c r="M12" s="2" t="s">
        <v>33</v>
      </c>
      <c r="N12" s="5" t="s">
        <v>58</v>
      </c>
      <c r="O12" s="2">
        <v>200</v>
      </c>
      <c r="P12" s="3">
        <v>3435966.73</v>
      </c>
      <c r="Q12" s="3">
        <v>3400546.53</v>
      </c>
      <c r="R12" s="3">
        <v>4851569.34</v>
      </c>
      <c r="S12" s="3">
        <v>4472330.5999999996</v>
      </c>
      <c r="T12" s="3">
        <v>4112028.44</v>
      </c>
      <c r="U12" s="3">
        <v>4100129.29</v>
      </c>
      <c r="V12" s="60"/>
      <c r="W12" s="47"/>
      <c r="X12" s="47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</row>
    <row r="13" spans="1:39" ht="40.5" customHeight="1" x14ac:dyDescent="0.2">
      <c r="A13" s="84"/>
      <c r="B13" s="87"/>
      <c r="C13" s="1"/>
      <c r="D13" s="72"/>
      <c r="E13" s="72"/>
      <c r="F13" s="1" t="s">
        <v>0</v>
      </c>
      <c r="G13" s="72" t="s">
        <v>0</v>
      </c>
      <c r="H13" s="72" t="s">
        <v>0</v>
      </c>
      <c r="I13" s="1" t="s">
        <v>61</v>
      </c>
      <c r="J13" s="72" t="s">
        <v>51</v>
      </c>
      <c r="K13" s="72" t="s">
        <v>62</v>
      </c>
      <c r="L13" s="2" t="s">
        <v>53</v>
      </c>
      <c r="M13" s="2" t="s">
        <v>33</v>
      </c>
      <c r="N13" s="5" t="s">
        <v>63</v>
      </c>
      <c r="O13" s="2">
        <v>200</v>
      </c>
      <c r="P13" s="3">
        <v>226420.59</v>
      </c>
      <c r="Q13" s="3">
        <v>226280.59</v>
      </c>
      <c r="R13" s="3">
        <v>0</v>
      </c>
      <c r="S13" s="3">
        <v>0</v>
      </c>
      <c r="T13" s="3">
        <v>0</v>
      </c>
      <c r="U13" s="3">
        <v>0</v>
      </c>
      <c r="V13" s="60"/>
      <c r="W13" s="47"/>
      <c r="X13" s="47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</row>
    <row r="14" spans="1:39" ht="25.5" customHeight="1" x14ac:dyDescent="0.2">
      <c r="A14" s="84"/>
      <c r="B14" s="87"/>
      <c r="C14" s="1"/>
      <c r="D14" s="72"/>
      <c r="E14" s="72"/>
      <c r="F14" s="1"/>
      <c r="G14" s="72"/>
      <c r="H14" s="72"/>
      <c r="I14" s="1" t="s">
        <v>64</v>
      </c>
      <c r="J14" s="72" t="s">
        <v>65</v>
      </c>
      <c r="K14" s="72" t="s">
        <v>66</v>
      </c>
      <c r="L14" s="2" t="s">
        <v>53</v>
      </c>
      <c r="M14" s="2" t="s">
        <v>33</v>
      </c>
      <c r="N14" s="5" t="s">
        <v>821</v>
      </c>
      <c r="O14" s="2">
        <v>200</v>
      </c>
      <c r="P14" s="3">
        <v>0</v>
      </c>
      <c r="Q14" s="3">
        <v>0</v>
      </c>
      <c r="R14" s="3">
        <v>464495.48</v>
      </c>
      <c r="S14" s="3">
        <v>593800</v>
      </c>
      <c r="T14" s="3">
        <v>793800</v>
      </c>
      <c r="U14" s="3">
        <v>793800</v>
      </c>
      <c r="V14" s="60"/>
      <c r="W14" s="47"/>
      <c r="X14" s="47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</row>
    <row r="15" spans="1:39" ht="28.5" customHeight="1" x14ac:dyDescent="0.2">
      <c r="A15" s="84"/>
      <c r="B15" s="87"/>
      <c r="C15" s="1" t="s">
        <v>0</v>
      </c>
      <c r="D15" s="72" t="s">
        <v>0</v>
      </c>
      <c r="E15" s="72" t="s">
        <v>0</v>
      </c>
      <c r="F15" s="1" t="s">
        <v>0</v>
      </c>
      <c r="G15" s="28" t="s">
        <v>0</v>
      </c>
      <c r="H15" s="28" t="s">
        <v>0</v>
      </c>
      <c r="I15" s="27" t="s">
        <v>659</v>
      </c>
      <c r="J15" s="28" t="s">
        <v>65</v>
      </c>
      <c r="K15" s="28" t="s">
        <v>660</v>
      </c>
      <c r="L15" s="116" t="s">
        <v>53</v>
      </c>
      <c r="M15" s="116" t="s">
        <v>33</v>
      </c>
      <c r="N15" s="117" t="s">
        <v>67</v>
      </c>
      <c r="O15" s="116">
        <v>200</v>
      </c>
      <c r="P15" s="29">
        <v>274000</v>
      </c>
      <c r="Q15" s="29">
        <v>274000</v>
      </c>
      <c r="R15" s="3">
        <v>0</v>
      </c>
      <c r="S15" s="3">
        <v>0</v>
      </c>
      <c r="T15" s="3">
        <v>0</v>
      </c>
      <c r="U15" s="3">
        <v>0</v>
      </c>
      <c r="V15" s="60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</row>
    <row r="16" spans="1:39" ht="11.1" customHeight="1" x14ac:dyDescent="0.2">
      <c r="A16" s="84"/>
      <c r="B16" s="87"/>
      <c r="C16" s="1"/>
      <c r="D16" s="72"/>
      <c r="E16" s="72"/>
      <c r="F16" s="58"/>
      <c r="G16" s="21"/>
      <c r="H16" s="21"/>
      <c r="I16" s="15"/>
      <c r="J16" s="21"/>
      <c r="K16" s="21"/>
      <c r="L16" s="10" t="s">
        <v>53</v>
      </c>
      <c r="M16" s="10" t="s">
        <v>33</v>
      </c>
      <c r="N16" s="9" t="s">
        <v>822</v>
      </c>
      <c r="O16" s="10">
        <v>200</v>
      </c>
      <c r="P16" s="7">
        <v>0</v>
      </c>
      <c r="Q16" s="7">
        <v>0</v>
      </c>
      <c r="R16" s="118">
        <v>274000</v>
      </c>
      <c r="S16" s="3">
        <v>275000</v>
      </c>
      <c r="T16" s="3">
        <v>275000</v>
      </c>
      <c r="U16" s="3">
        <v>275000</v>
      </c>
      <c r="V16" s="60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</row>
    <row r="17" spans="1:39" ht="11.1" customHeight="1" x14ac:dyDescent="0.2">
      <c r="A17" s="84"/>
      <c r="B17" s="87"/>
      <c r="C17" s="1" t="s">
        <v>0</v>
      </c>
      <c r="D17" s="72" t="s">
        <v>0</v>
      </c>
      <c r="E17" s="72" t="s">
        <v>0</v>
      </c>
      <c r="F17" s="58" t="s">
        <v>0</v>
      </c>
      <c r="G17" s="21" t="s">
        <v>0</v>
      </c>
      <c r="H17" s="21" t="s">
        <v>0</v>
      </c>
      <c r="I17" s="44"/>
      <c r="J17" s="44"/>
      <c r="K17" s="44"/>
      <c r="L17" s="10" t="s">
        <v>53</v>
      </c>
      <c r="M17" s="10" t="s">
        <v>33</v>
      </c>
      <c r="N17" s="9" t="s">
        <v>68</v>
      </c>
      <c r="O17" s="10">
        <v>200</v>
      </c>
      <c r="P17" s="7">
        <v>975709.33</v>
      </c>
      <c r="Q17" s="7">
        <v>959863.21</v>
      </c>
      <c r="R17" s="118">
        <v>0</v>
      </c>
      <c r="S17" s="3"/>
      <c r="T17" s="3"/>
      <c r="U17" s="3"/>
      <c r="V17" s="60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</row>
    <row r="18" spans="1:39" ht="11.1" customHeight="1" x14ac:dyDescent="0.2">
      <c r="A18" s="84"/>
      <c r="B18" s="87"/>
      <c r="C18" s="1"/>
      <c r="D18" s="72"/>
      <c r="E18" s="72"/>
      <c r="F18" s="1"/>
      <c r="G18" s="18"/>
      <c r="H18" s="18"/>
      <c r="I18" s="17"/>
      <c r="J18" s="18"/>
      <c r="K18" s="18"/>
      <c r="L18" s="78" t="s">
        <v>53</v>
      </c>
      <c r="M18" s="79" t="s">
        <v>221</v>
      </c>
      <c r="N18" s="79" t="s">
        <v>69</v>
      </c>
      <c r="O18" s="78">
        <v>200</v>
      </c>
      <c r="P18" s="75">
        <v>0</v>
      </c>
      <c r="Q18" s="75">
        <v>0</v>
      </c>
      <c r="R18" s="3">
        <v>20000</v>
      </c>
      <c r="S18" s="3">
        <v>0</v>
      </c>
      <c r="T18" s="3">
        <v>0</v>
      </c>
      <c r="U18" s="3">
        <v>0</v>
      </c>
      <c r="V18" s="60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</row>
    <row r="19" spans="1:39" ht="11.1" customHeight="1" x14ac:dyDescent="0.2">
      <c r="A19" s="84"/>
      <c r="B19" s="87"/>
      <c r="C19" s="1"/>
      <c r="D19" s="72"/>
      <c r="E19" s="72"/>
      <c r="F19" s="1"/>
      <c r="G19" s="72"/>
      <c r="H19" s="72"/>
      <c r="I19" s="1"/>
      <c r="J19" s="72"/>
      <c r="K19" s="72"/>
      <c r="L19" s="2" t="s">
        <v>53</v>
      </c>
      <c r="M19" s="5" t="s">
        <v>221</v>
      </c>
      <c r="N19" s="5" t="s">
        <v>69</v>
      </c>
      <c r="O19" s="2">
        <v>800</v>
      </c>
      <c r="P19" s="75">
        <v>0</v>
      </c>
      <c r="Q19" s="75">
        <v>0</v>
      </c>
      <c r="R19" s="3">
        <v>3000</v>
      </c>
      <c r="S19" s="3">
        <v>3000</v>
      </c>
      <c r="T19" s="3">
        <v>3000</v>
      </c>
      <c r="U19" s="3">
        <v>3000</v>
      </c>
      <c r="V19" s="60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</row>
    <row r="20" spans="1:39" ht="11.1" customHeight="1" x14ac:dyDescent="0.2">
      <c r="A20" s="84"/>
      <c r="B20" s="87"/>
      <c r="C20" s="1"/>
      <c r="D20" s="72"/>
      <c r="E20" s="72"/>
      <c r="F20" s="1"/>
      <c r="G20" s="72"/>
      <c r="H20" s="72"/>
      <c r="I20" s="1"/>
      <c r="J20" s="72"/>
      <c r="K20" s="72"/>
      <c r="L20" s="2" t="s">
        <v>53</v>
      </c>
      <c r="M20" s="5" t="s">
        <v>73</v>
      </c>
      <c r="N20" s="5" t="s">
        <v>69</v>
      </c>
      <c r="O20" s="2">
        <v>200</v>
      </c>
      <c r="P20" s="75">
        <v>0</v>
      </c>
      <c r="Q20" s="75">
        <v>0</v>
      </c>
      <c r="R20" s="3">
        <v>608350</v>
      </c>
      <c r="S20" s="3">
        <v>136525</v>
      </c>
      <c r="T20" s="3">
        <v>136525</v>
      </c>
      <c r="U20" s="3">
        <v>136525</v>
      </c>
      <c r="V20" s="60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</row>
    <row r="21" spans="1:39" ht="11.1" customHeight="1" x14ac:dyDescent="0.2">
      <c r="A21" s="84"/>
      <c r="B21" s="87"/>
      <c r="C21" s="1"/>
      <c r="D21" s="72"/>
      <c r="E21" s="72"/>
      <c r="F21" s="1"/>
      <c r="G21" s="72"/>
      <c r="H21" s="72"/>
      <c r="I21" s="1"/>
      <c r="J21" s="72"/>
      <c r="K21" s="72"/>
      <c r="L21" s="2" t="s">
        <v>53</v>
      </c>
      <c r="M21" s="5" t="s">
        <v>73</v>
      </c>
      <c r="N21" s="5" t="s">
        <v>69</v>
      </c>
      <c r="O21" s="2">
        <v>800</v>
      </c>
      <c r="P21" s="75">
        <v>0</v>
      </c>
      <c r="Q21" s="75">
        <v>0</v>
      </c>
      <c r="R21" s="3">
        <v>12850.73</v>
      </c>
      <c r="S21" s="3">
        <v>35100</v>
      </c>
      <c r="T21" s="3">
        <v>35100</v>
      </c>
      <c r="U21" s="3">
        <v>35100</v>
      </c>
      <c r="V21" s="60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</row>
    <row r="22" spans="1:39" ht="11.1" customHeight="1" x14ac:dyDescent="0.2">
      <c r="A22" s="84"/>
      <c r="B22" s="87"/>
      <c r="C22" s="1"/>
      <c r="D22" s="72"/>
      <c r="E22" s="72"/>
      <c r="F22" s="1"/>
      <c r="G22" s="72"/>
      <c r="H22" s="72"/>
      <c r="I22" s="1"/>
      <c r="J22" s="72"/>
      <c r="K22" s="72"/>
      <c r="L22" s="2" t="s">
        <v>53</v>
      </c>
      <c r="M22" s="5" t="s">
        <v>151</v>
      </c>
      <c r="N22" s="5" t="s">
        <v>69</v>
      </c>
      <c r="O22" s="2">
        <v>200</v>
      </c>
      <c r="P22" s="75">
        <v>0</v>
      </c>
      <c r="Q22" s="75">
        <v>0</v>
      </c>
      <c r="R22" s="3">
        <v>46000</v>
      </c>
      <c r="S22" s="3">
        <v>0</v>
      </c>
      <c r="T22" s="3">
        <v>0</v>
      </c>
      <c r="U22" s="3">
        <v>0</v>
      </c>
      <c r="V22" s="60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</row>
    <row r="23" spans="1:39" ht="10.9" customHeight="1" x14ac:dyDescent="0.2">
      <c r="A23" s="84"/>
      <c r="B23" s="87"/>
      <c r="C23" s="1" t="s">
        <v>0</v>
      </c>
      <c r="D23" s="72" t="s">
        <v>0</v>
      </c>
      <c r="E23" s="72" t="s">
        <v>0</v>
      </c>
      <c r="F23" s="1" t="s">
        <v>0</v>
      </c>
      <c r="G23" s="72" t="s">
        <v>0</v>
      </c>
      <c r="H23" s="72" t="s">
        <v>0</v>
      </c>
      <c r="I23" s="1" t="s">
        <v>0</v>
      </c>
      <c r="J23" s="72" t="s">
        <v>0</v>
      </c>
      <c r="K23" s="72" t="s">
        <v>0</v>
      </c>
      <c r="L23" s="2" t="s">
        <v>53</v>
      </c>
      <c r="M23" s="2" t="s">
        <v>33</v>
      </c>
      <c r="N23" s="5" t="s">
        <v>69</v>
      </c>
      <c r="O23" s="2">
        <v>200</v>
      </c>
      <c r="P23" s="3">
        <v>1710104.76</v>
      </c>
      <c r="Q23" s="3">
        <v>1608904.22</v>
      </c>
      <c r="R23" s="3">
        <v>0</v>
      </c>
      <c r="S23" s="3">
        <v>0</v>
      </c>
      <c r="T23" s="3">
        <v>0</v>
      </c>
      <c r="U23" s="3">
        <v>0</v>
      </c>
      <c r="V23" s="60"/>
    </row>
    <row r="24" spans="1:39" ht="10.9" customHeight="1" x14ac:dyDescent="0.2">
      <c r="A24" s="84"/>
      <c r="B24" s="87"/>
      <c r="C24" s="1" t="s">
        <v>0</v>
      </c>
      <c r="D24" s="72" t="s">
        <v>0</v>
      </c>
      <c r="E24" s="72" t="s">
        <v>0</v>
      </c>
      <c r="F24" s="1" t="s">
        <v>0</v>
      </c>
      <c r="G24" s="72" t="s">
        <v>0</v>
      </c>
      <c r="H24" s="72" t="s">
        <v>0</v>
      </c>
      <c r="I24" s="1" t="s">
        <v>0</v>
      </c>
      <c r="J24" s="72" t="s">
        <v>0</v>
      </c>
      <c r="K24" s="72" t="s">
        <v>0</v>
      </c>
      <c r="L24" s="2" t="s">
        <v>53</v>
      </c>
      <c r="M24" s="2" t="s">
        <v>33</v>
      </c>
      <c r="N24" s="5" t="s">
        <v>69</v>
      </c>
      <c r="O24" s="2">
        <v>800</v>
      </c>
      <c r="P24" s="3">
        <v>27100</v>
      </c>
      <c r="Q24" s="3">
        <v>2624.93</v>
      </c>
      <c r="R24" s="3">
        <v>0</v>
      </c>
      <c r="S24" s="3">
        <v>0</v>
      </c>
      <c r="T24" s="3">
        <v>0</v>
      </c>
      <c r="U24" s="3">
        <v>0</v>
      </c>
      <c r="V24" s="60"/>
    </row>
    <row r="25" spans="1:39" ht="10.9" customHeight="1" x14ac:dyDescent="0.2">
      <c r="A25" s="84"/>
      <c r="B25" s="87"/>
      <c r="C25" s="1" t="s">
        <v>0</v>
      </c>
      <c r="D25" s="72" t="s">
        <v>0</v>
      </c>
      <c r="E25" s="72" t="s">
        <v>0</v>
      </c>
      <c r="F25" s="1" t="s">
        <v>0</v>
      </c>
      <c r="G25" s="72" t="s">
        <v>0</v>
      </c>
      <c r="H25" s="72" t="s">
        <v>0</v>
      </c>
      <c r="I25" s="1" t="s">
        <v>0</v>
      </c>
      <c r="J25" s="72" t="s">
        <v>0</v>
      </c>
      <c r="K25" s="72" t="s">
        <v>0</v>
      </c>
      <c r="L25" s="2" t="s">
        <v>53</v>
      </c>
      <c r="M25" s="2" t="s">
        <v>33</v>
      </c>
      <c r="N25" s="5" t="s">
        <v>70</v>
      </c>
      <c r="O25" s="2">
        <v>200</v>
      </c>
      <c r="P25" s="3">
        <v>1081041.6499999999</v>
      </c>
      <c r="Q25" s="3">
        <v>1081041.6499999999</v>
      </c>
      <c r="R25" s="3">
        <v>0</v>
      </c>
      <c r="S25" s="3">
        <v>0</v>
      </c>
      <c r="T25" s="3">
        <v>0</v>
      </c>
      <c r="U25" s="3">
        <v>0</v>
      </c>
      <c r="V25" s="60"/>
    </row>
    <row r="26" spans="1:39" ht="10.9" customHeight="1" x14ac:dyDescent="0.2">
      <c r="A26" s="84"/>
      <c r="B26" s="87"/>
      <c r="C26" s="1"/>
      <c r="D26" s="72"/>
      <c r="E26" s="72"/>
      <c r="F26" s="1"/>
      <c r="G26" s="72"/>
      <c r="H26" s="72"/>
      <c r="I26" s="1"/>
      <c r="J26" s="72"/>
      <c r="K26" s="72"/>
      <c r="L26" s="2" t="s">
        <v>53</v>
      </c>
      <c r="M26" s="2" t="s">
        <v>33</v>
      </c>
      <c r="N26" s="5" t="s">
        <v>70</v>
      </c>
      <c r="O26" s="2">
        <v>800</v>
      </c>
      <c r="P26" s="3">
        <v>40376.03</v>
      </c>
      <c r="Q26" s="3">
        <v>40376.03</v>
      </c>
      <c r="R26" s="3">
        <v>0</v>
      </c>
      <c r="S26" s="3">
        <v>0</v>
      </c>
      <c r="T26" s="3">
        <v>0</v>
      </c>
      <c r="U26" s="3">
        <v>0</v>
      </c>
      <c r="V26" s="60"/>
    </row>
    <row r="27" spans="1:39" ht="10.9" customHeight="1" x14ac:dyDescent="0.2">
      <c r="A27" s="84"/>
      <c r="B27" s="87"/>
      <c r="C27" s="1"/>
      <c r="D27" s="72"/>
      <c r="E27" s="72"/>
      <c r="F27" s="1"/>
      <c r="G27" s="72"/>
      <c r="H27" s="72"/>
      <c r="I27" s="1"/>
      <c r="J27" s="72"/>
      <c r="K27" s="72"/>
      <c r="L27" s="2" t="s">
        <v>53</v>
      </c>
      <c r="M27" s="2" t="s">
        <v>33</v>
      </c>
      <c r="N27" s="5" t="s">
        <v>778</v>
      </c>
      <c r="O27" s="2">
        <v>200</v>
      </c>
      <c r="P27" s="3">
        <v>0</v>
      </c>
      <c r="Q27" s="3">
        <v>0</v>
      </c>
      <c r="R27" s="3">
        <v>1735650.76</v>
      </c>
      <c r="S27" s="3">
        <v>0</v>
      </c>
      <c r="T27" s="3">
        <v>0</v>
      </c>
      <c r="U27" s="3">
        <v>0</v>
      </c>
      <c r="V27" s="60"/>
    </row>
    <row r="28" spans="1:39" ht="10.9" customHeight="1" x14ac:dyDescent="0.2">
      <c r="A28" s="84"/>
      <c r="B28" s="87"/>
      <c r="C28" s="1"/>
      <c r="D28" s="72"/>
      <c r="E28" s="72"/>
      <c r="F28" s="1"/>
      <c r="G28" s="72"/>
      <c r="H28" s="72"/>
      <c r="I28" s="1"/>
      <c r="J28" s="72"/>
      <c r="K28" s="72"/>
      <c r="L28" s="2" t="s">
        <v>53</v>
      </c>
      <c r="M28" s="2" t="s">
        <v>33</v>
      </c>
      <c r="N28" s="5" t="s">
        <v>778</v>
      </c>
      <c r="O28" s="2">
        <v>800</v>
      </c>
      <c r="P28" s="3">
        <v>0</v>
      </c>
      <c r="Q28" s="3">
        <v>0</v>
      </c>
      <c r="R28" s="3">
        <v>5660964.0300000003</v>
      </c>
      <c r="S28" s="3">
        <v>10479746.92</v>
      </c>
      <c r="T28" s="3">
        <v>3000000</v>
      </c>
      <c r="U28" s="3">
        <v>3000000</v>
      </c>
      <c r="V28" s="60"/>
    </row>
    <row r="29" spans="1:39" ht="10.9" customHeight="1" x14ac:dyDescent="0.2">
      <c r="A29" s="84"/>
      <c r="B29" s="87"/>
      <c r="C29" s="1"/>
      <c r="D29" s="72"/>
      <c r="E29" s="72"/>
      <c r="F29" s="1"/>
      <c r="G29" s="72"/>
      <c r="H29" s="72"/>
      <c r="I29" s="1"/>
      <c r="J29" s="72"/>
      <c r="K29" s="72"/>
      <c r="L29" s="2" t="s">
        <v>53</v>
      </c>
      <c r="M29" s="2" t="s">
        <v>33</v>
      </c>
      <c r="N29" s="5" t="s">
        <v>823</v>
      </c>
      <c r="O29" s="2">
        <v>200</v>
      </c>
      <c r="P29" s="3">
        <v>0</v>
      </c>
      <c r="Q29" s="3">
        <v>0</v>
      </c>
      <c r="R29" s="3">
        <v>53665.49</v>
      </c>
      <c r="S29" s="3">
        <v>0</v>
      </c>
      <c r="T29" s="3">
        <v>0</v>
      </c>
      <c r="U29" s="3">
        <v>0</v>
      </c>
      <c r="V29" s="60"/>
    </row>
    <row r="30" spans="1:39" ht="10.9" customHeight="1" x14ac:dyDescent="0.2">
      <c r="A30" s="84"/>
      <c r="B30" s="87"/>
      <c r="C30" s="1"/>
      <c r="D30" s="72"/>
      <c r="E30" s="72"/>
      <c r="F30" s="1"/>
      <c r="G30" s="72"/>
      <c r="H30" s="72"/>
      <c r="I30" s="1"/>
      <c r="J30" s="72"/>
      <c r="K30" s="72"/>
      <c r="L30" s="2" t="s">
        <v>53</v>
      </c>
      <c r="M30" s="2" t="s">
        <v>33</v>
      </c>
      <c r="N30" s="5" t="s">
        <v>823</v>
      </c>
      <c r="O30" s="2">
        <v>800</v>
      </c>
      <c r="P30" s="3">
        <v>0</v>
      </c>
      <c r="Q30" s="3">
        <v>0</v>
      </c>
      <c r="R30" s="3">
        <v>8013.52</v>
      </c>
      <c r="S30" s="3">
        <v>0</v>
      </c>
      <c r="T30" s="3">
        <v>0</v>
      </c>
      <c r="U30" s="3">
        <v>0</v>
      </c>
      <c r="V30" s="60"/>
    </row>
    <row r="31" spans="1:39" ht="10.9" customHeight="1" x14ac:dyDescent="0.2">
      <c r="A31" s="84"/>
      <c r="B31" s="87"/>
      <c r="C31" s="1" t="s">
        <v>0</v>
      </c>
      <c r="D31" s="72" t="s">
        <v>0</v>
      </c>
      <c r="E31" s="72" t="s">
        <v>0</v>
      </c>
      <c r="F31" s="1" t="s">
        <v>0</v>
      </c>
      <c r="G31" s="72" t="s">
        <v>0</v>
      </c>
      <c r="H31" s="72" t="s">
        <v>0</v>
      </c>
      <c r="I31" s="1" t="s">
        <v>0</v>
      </c>
      <c r="J31" s="72" t="s">
        <v>0</v>
      </c>
      <c r="K31" s="72" t="s">
        <v>0</v>
      </c>
      <c r="L31" s="2" t="s">
        <v>53</v>
      </c>
      <c r="M31" s="2" t="s">
        <v>33</v>
      </c>
      <c r="N31" s="5" t="s">
        <v>71</v>
      </c>
      <c r="O31" s="2">
        <v>800</v>
      </c>
      <c r="P31" s="3">
        <v>277489.37</v>
      </c>
      <c r="Q31" s="3">
        <v>276738.5</v>
      </c>
      <c r="R31" s="3">
        <v>279330</v>
      </c>
      <c r="S31" s="3">
        <v>281815</v>
      </c>
      <c r="T31" s="3">
        <v>284300</v>
      </c>
      <c r="U31" s="3">
        <v>286785</v>
      </c>
      <c r="V31" s="60"/>
    </row>
    <row r="32" spans="1:39" ht="10.9" customHeight="1" x14ac:dyDescent="0.2">
      <c r="A32" s="84"/>
      <c r="B32" s="87"/>
      <c r="C32" s="1" t="s">
        <v>0</v>
      </c>
      <c r="D32" s="72" t="s">
        <v>0</v>
      </c>
      <c r="E32" s="72" t="s">
        <v>0</v>
      </c>
      <c r="F32" s="1" t="s">
        <v>0</v>
      </c>
      <c r="G32" s="72" t="s">
        <v>0</v>
      </c>
      <c r="H32" s="72" t="s">
        <v>0</v>
      </c>
      <c r="I32" s="1" t="s">
        <v>0</v>
      </c>
      <c r="J32" s="72" t="s">
        <v>0</v>
      </c>
      <c r="K32" s="72" t="s">
        <v>0</v>
      </c>
      <c r="L32" s="2" t="s">
        <v>53</v>
      </c>
      <c r="M32" s="2" t="s">
        <v>33</v>
      </c>
      <c r="N32" s="5" t="s">
        <v>72</v>
      </c>
      <c r="O32" s="2">
        <v>200</v>
      </c>
      <c r="P32" s="3">
        <v>778726.59</v>
      </c>
      <c r="Q32" s="3">
        <v>726885.17</v>
      </c>
      <c r="R32" s="3">
        <v>634645.94999999995</v>
      </c>
      <c r="S32" s="3">
        <v>661916.93999999994</v>
      </c>
      <c r="T32" s="3">
        <v>612837.49</v>
      </c>
      <c r="U32" s="3">
        <v>612837.49</v>
      </c>
      <c r="V32" s="60"/>
    </row>
    <row r="33" spans="1:22" ht="10.9" customHeight="1" x14ac:dyDescent="0.2">
      <c r="A33" s="84"/>
      <c r="B33" s="87"/>
      <c r="C33" s="1" t="s">
        <v>0</v>
      </c>
      <c r="D33" s="72" t="s">
        <v>0</v>
      </c>
      <c r="E33" s="72" t="s">
        <v>0</v>
      </c>
      <c r="F33" s="1" t="s">
        <v>0</v>
      </c>
      <c r="G33" s="72" t="s">
        <v>0</v>
      </c>
      <c r="H33" s="72" t="s">
        <v>0</v>
      </c>
      <c r="I33" s="1" t="s">
        <v>0</v>
      </c>
      <c r="J33" s="72" t="s">
        <v>0</v>
      </c>
      <c r="K33" s="72" t="s">
        <v>0</v>
      </c>
      <c r="L33" s="2" t="s">
        <v>73</v>
      </c>
      <c r="M33" s="2" t="s">
        <v>30</v>
      </c>
      <c r="N33" s="5" t="s">
        <v>74</v>
      </c>
      <c r="O33" s="2">
        <v>200</v>
      </c>
      <c r="P33" s="3">
        <v>3979.87</v>
      </c>
      <c r="Q33" s="3">
        <v>3956.09</v>
      </c>
      <c r="R33" s="3">
        <v>25419.599999999999</v>
      </c>
      <c r="S33" s="3">
        <v>25757.3</v>
      </c>
      <c r="T33" s="3">
        <v>25757.3</v>
      </c>
      <c r="U33" s="3">
        <v>25757.3</v>
      </c>
      <c r="V33" s="60"/>
    </row>
    <row r="34" spans="1:22" ht="10.9" customHeight="1" x14ac:dyDescent="0.2">
      <c r="A34" s="84"/>
      <c r="B34" s="87"/>
      <c r="C34" s="1" t="s">
        <v>0</v>
      </c>
      <c r="D34" s="72" t="s">
        <v>0</v>
      </c>
      <c r="E34" s="72" t="s">
        <v>0</v>
      </c>
      <c r="F34" s="1" t="s">
        <v>0</v>
      </c>
      <c r="G34" s="72" t="s">
        <v>0</v>
      </c>
      <c r="H34" s="72" t="s">
        <v>0</v>
      </c>
      <c r="I34" s="1" t="s">
        <v>0</v>
      </c>
      <c r="J34" s="72" t="s">
        <v>0</v>
      </c>
      <c r="K34" s="72" t="s">
        <v>0</v>
      </c>
      <c r="L34" s="2" t="s">
        <v>73</v>
      </c>
      <c r="M34" s="2" t="s">
        <v>30</v>
      </c>
      <c r="N34" s="5" t="s">
        <v>75</v>
      </c>
      <c r="O34" s="2">
        <v>200</v>
      </c>
      <c r="P34" s="3">
        <v>826.74</v>
      </c>
      <c r="Q34" s="3">
        <v>821.8</v>
      </c>
      <c r="R34" s="3">
        <v>5280.4</v>
      </c>
      <c r="S34" s="3">
        <v>4942.7</v>
      </c>
      <c r="T34" s="3">
        <v>4942.7</v>
      </c>
      <c r="U34" s="3">
        <v>4942.7</v>
      </c>
      <c r="V34" s="60"/>
    </row>
    <row r="35" spans="1:22" ht="10.9" customHeight="1" x14ac:dyDescent="0.2">
      <c r="A35" s="84"/>
      <c r="B35" s="87"/>
      <c r="C35" s="1"/>
      <c r="D35" s="72"/>
      <c r="E35" s="72"/>
      <c r="F35" s="1"/>
      <c r="G35" s="72"/>
      <c r="H35" s="72"/>
      <c r="I35" s="1"/>
      <c r="J35" s="72"/>
      <c r="K35" s="72"/>
      <c r="L35" s="2" t="s">
        <v>106</v>
      </c>
      <c r="M35" s="2" t="s">
        <v>107</v>
      </c>
      <c r="N35" s="5" t="s">
        <v>70</v>
      </c>
      <c r="O35" s="2">
        <v>200</v>
      </c>
      <c r="P35" s="3">
        <v>2802329.06</v>
      </c>
      <c r="Q35" s="3">
        <v>2802329.06</v>
      </c>
      <c r="R35" s="3">
        <v>0</v>
      </c>
      <c r="S35" s="3">
        <v>0</v>
      </c>
      <c r="T35" s="3">
        <v>0</v>
      </c>
      <c r="U35" s="3">
        <v>0</v>
      </c>
      <c r="V35" s="60"/>
    </row>
    <row r="36" spans="1:22" ht="10.9" customHeight="1" x14ac:dyDescent="0.2">
      <c r="A36" s="84"/>
      <c r="B36" s="87"/>
      <c r="C36" s="1"/>
      <c r="D36" s="72"/>
      <c r="E36" s="72"/>
      <c r="F36" s="1"/>
      <c r="G36" s="72"/>
      <c r="H36" s="72"/>
      <c r="I36" s="1"/>
      <c r="J36" s="72"/>
      <c r="K36" s="72"/>
      <c r="L36" s="2" t="s">
        <v>106</v>
      </c>
      <c r="M36" s="2" t="s">
        <v>107</v>
      </c>
      <c r="N36" s="5" t="s">
        <v>70</v>
      </c>
      <c r="O36" s="2">
        <v>800</v>
      </c>
      <c r="P36" s="3">
        <v>11103</v>
      </c>
      <c r="Q36" s="3">
        <v>11103</v>
      </c>
      <c r="R36" s="3">
        <v>0</v>
      </c>
      <c r="S36" s="3">
        <v>0</v>
      </c>
      <c r="T36" s="3">
        <v>0</v>
      </c>
      <c r="U36" s="3">
        <v>0</v>
      </c>
      <c r="V36" s="60"/>
    </row>
    <row r="37" spans="1:22" ht="10.9" customHeight="1" x14ac:dyDescent="0.2">
      <c r="A37" s="88"/>
      <c r="B37" s="89"/>
      <c r="C37" s="1"/>
      <c r="D37" s="72"/>
      <c r="E37" s="72"/>
      <c r="F37" s="1"/>
      <c r="G37" s="72"/>
      <c r="H37" s="72"/>
      <c r="I37" s="1"/>
      <c r="J37" s="72"/>
      <c r="K37" s="72"/>
      <c r="L37" s="2" t="s">
        <v>106</v>
      </c>
      <c r="M37" s="2" t="s">
        <v>107</v>
      </c>
      <c r="N37" s="5" t="s">
        <v>778</v>
      </c>
      <c r="O37" s="2">
        <v>800</v>
      </c>
      <c r="P37" s="3">
        <v>0</v>
      </c>
      <c r="Q37" s="3">
        <v>0</v>
      </c>
      <c r="R37" s="3">
        <v>581038.38</v>
      </c>
      <c r="S37" s="3">
        <v>0</v>
      </c>
      <c r="T37" s="3">
        <v>0</v>
      </c>
      <c r="U37" s="3">
        <v>0</v>
      </c>
      <c r="V37" s="60"/>
    </row>
    <row r="38" spans="1:22" ht="9" customHeight="1" x14ac:dyDescent="0.2">
      <c r="A38" s="115" t="s">
        <v>76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8">
        <f>SUM(P39:P51)</f>
        <v>46529407.370000005</v>
      </c>
      <c r="Q38" s="8">
        <f t="shared" ref="Q38:U38" si="3">SUM(Q39:Q51)</f>
        <v>45530417.039999999</v>
      </c>
      <c r="R38" s="8">
        <f t="shared" si="3"/>
        <v>58895373.869999997</v>
      </c>
      <c r="S38" s="8">
        <f t="shared" si="3"/>
        <v>70162841.640000001</v>
      </c>
      <c r="T38" s="8">
        <f t="shared" si="3"/>
        <v>60732453.229999997</v>
      </c>
      <c r="U38" s="8">
        <f t="shared" si="3"/>
        <v>52924669.449999996</v>
      </c>
      <c r="V38" s="60"/>
    </row>
    <row r="39" spans="1:22" ht="39" customHeight="1" x14ac:dyDescent="0.2">
      <c r="A39" s="82" t="s">
        <v>0</v>
      </c>
      <c r="B39" s="83"/>
      <c r="C39" s="1" t="s">
        <v>45</v>
      </c>
      <c r="D39" s="72" t="s">
        <v>77</v>
      </c>
      <c r="E39" s="72" t="s">
        <v>47</v>
      </c>
      <c r="F39" s="1" t="s">
        <v>78</v>
      </c>
      <c r="G39" s="72" t="s">
        <v>51</v>
      </c>
      <c r="H39" s="72" t="s">
        <v>79</v>
      </c>
      <c r="I39" s="1" t="s">
        <v>80</v>
      </c>
      <c r="J39" s="72" t="s">
        <v>51</v>
      </c>
      <c r="K39" s="72" t="s">
        <v>81</v>
      </c>
      <c r="L39" s="2" t="s">
        <v>53</v>
      </c>
      <c r="M39" s="2" t="s">
        <v>33</v>
      </c>
      <c r="N39" s="5" t="s">
        <v>640</v>
      </c>
      <c r="O39" s="2" t="s">
        <v>634</v>
      </c>
      <c r="P39" s="3">
        <v>156206.69</v>
      </c>
      <c r="Q39" s="3">
        <v>156206.69</v>
      </c>
      <c r="R39" s="3">
        <v>200000</v>
      </c>
      <c r="S39" s="3">
        <v>200000</v>
      </c>
      <c r="T39" s="3">
        <v>200000</v>
      </c>
      <c r="U39" s="3">
        <v>200000</v>
      </c>
      <c r="V39" s="60"/>
    </row>
    <row r="40" spans="1:22" ht="51" customHeight="1" x14ac:dyDescent="0.2">
      <c r="A40" s="84"/>
      <c r="B40" s="85"/>
      <c r="C40" s="1" t="s">
        <v>82</v>
      </c>
      <c r="D40" s="72" t="s">
        <v>83</v>
      </c>
      <c r="E40" s="72" t="s">
        <v>84</v>
      </c>
      <c r="F40" s="1" t="s">
        <v>85</v>
      </c>
      <c r="G40" s="72" t="s">
        <v>86</v>
      </c>
      <c r="H40" s="72" t="s">
        <v>87</v>
      </c>
      <c r="I40" s="1" t="s">
        <v>88</v>
      </c>
      <c r="J40" s="72" t="s">
        <v>51</v>
      </c>
      <c r="K40" s="72" t="s">
        <v>89</v>
      </c>
      <c r="L40" s="2" t="s">
        <v>53</v>
      </c>
      <c r="M40" s="2" t="s">
        <v>33</v>
      </c>
      <c r="N40" s="5" t="s">
        <v>641</v>
      </c>
      <c r="O40" s="2" t="s">
        <v>634</v>
      </c>
      <c r="P40" s="3">
        <v>395000</v>
      </c>
      <c r="Q40" s="3">
        <v>395000</v>
      </c>
      <c r="R40" s="3">
        <v>907153.2</v>
      </c>
      <c r="S40" s="3">
        <v>600000</v>
      </c>
      <c r="T40" s="3">
        <v>600000</v>
      </c>
      <c r="U40" s="3">
        <v>600000</v>
      </c>
      <c r="V40" s="60"/>
    </row>
    <row r="41" spans="1:22" ht="38.25" customHeight="1" x14ac:dyDescent="0.2">
      <c r="A41" s="84"/>
      <c r="B41" s="85"/>
      <c r="C41" s="1"/>
      <c r="D41" s="72"/>
      <c r="E41" s="72"/>
      <c r="F41" s="1" t="s">
        <v>684</v>
      </c>
      <c r="G41" s="72" t="s">
        <v>90</v>
      </c>
      <c r="H41" s="72" t="s">
        <v>91</v>
      </c>
      <c r="I41" s="1" t="s">
        <v>55</v>
      </c>
      <c r="J41" s="72" t="s">
        <v>92</v>
      </c>
      <c r="K41" s="72" t="s">
        <v>57</v>
      </c>
      <c r="L41" s="2" t="s">
        <v>53</v>
      </c>
      <c r="M41" s="2" t="s">
        <v>33</v>
      </c>
      <c r="N41" s="5" t="s">
        <v>642</v>
      </c>
      <c r="O41" s="2" t="s">
        <v>634</v>
      </c>
      <c r="P41" s="3">
        <v>4972810.08</v>
      </c>
      <c r="Q41" s="3">
        <v>4735305.3499999996</v>
      </c>
      <c r="R41" s="3">
        <v>4721000</v>
      </c>
      <c r="S41" s="3">
        <v>5775000</v>
      </c>
      <c r="T41" s="3">
        <v>4590000</v>
      </c>
      <c r="U41" s="3">
        <v>4590000</v>
      </c>
      <c r="V41" s="60"/>
    </row>
    <row r="42" spans="1:22" ht="36.75" customHeight="1" x14ac:dyDescent="0.2">
      <c r="A42" s="84"/>
      <c r="B42" s="85"/>
      <c r="C42" s="1" t="s">
        <v>0</v>
      </c>
      <c r="D42" s="72" t="s">
        <v>0</v>
      </c>
      <c r="E42" s="72" t="s">
        <v>0</v>
      </c>
      <c r="F42" s="1" t="s">
        <v>798</v>
      </c>
      <c r="G42" s="72" t="s">
        <v>51</v>
      </c>
      <c r="H42" s="72" t="s">
        <v>799</v>
      </c>
      <c r="I42" s="1" t="s">
        <v>61</v>
      </c>
      <c r="J42" s="72" t="s">
        <v>51</v>
      </c>
      <c r="K42" s="72" t="s">
        <v>62</v>
      </c>
      <c r="L42" s="2" t="s">
        <v>53</v>
      </c>
      <c r="M42" s="2" t="s">
        <v>33</v>
      </c>
      <c r="N42" s="5" t="s">
        <v>642</v>
      </c>
      <c r="O42" s="2" t="s">
        <v>636</v>
      </c>
      <c r="P42" s="3">
        <v>850</v>
      </c>
      <c r="Q42" s="3">
        <v>0</v>
      </c>
      <c r="R42" s="3">
        <v>104000</v>
      </c>
      <c r="S42" s="3">
        <v>100000</v>
      </c>
      <c r="T42" s="3">
        <v>100000</v>
      </c>
      <c r="U42" s="3">
        <v>100000</v>
      </c>
      <c r="V42" s="60"/>
    </row>
    <row r="43" spans="1:22" ht="40.5" customHeight="1" x14ac:dyDescent="0.2">
      <c r="A43" s="84"/>
      <c r="B43" s="85"/>
      <c r="C43" s="1" t="s">
        <v>0</v>
      </c>
      <c r="D43" s="72" t="s">
        <v>0</v>
      </c>
      <c r="E43" s="72" t="s">
        <v>0</v>
      </c>
      <c r="F43" s="1" t="s">
        <v>806</v>
      </c>
      <c r="G43" s="72" t="s">
        <v>51</v>
      </c>
      <c r="H43" s="72" t="s">
        <v>807</v>
      </c>
      <c r="I43" s="1" t="s">
        <v>94</v>
      </c>
      <c r="J43" s="72" t="s">
        <v>51</v>
      </c>
      <c r="K43" s="72" t="s">
        <v>95</v>
      </c>
      <c r="L43" s="2" t="s">
        <v>53</v>
      </c>
      <c r="M43" s="2" t="s">
        <v>33</v>
      </c>
      <c r="N43" s="5" t="s">
        <v>820</v>
      </c>
      <c r="O43" s="2">
        <v>200</v>
      </c>
      <c r="P43" s="3">
        <v>0</v>
      </c>
      <c r="Q43" s="3">
        <v>0</v>
      </c>
      <c r="R43" s="3">
        <v>3415089.5</v>
      </c>
      <c r="S43" s="3">
        <v>0</v>
      </c>
      <c r="T43" s="3">
        <v>0</v>
      </c>
      <c r="U43" s="3">
        <v>0</v>
      </c>
      <c r="V43" s="60"/>
    </row>
    <row r="44" spans="1:22" ht="39" customHeight="1" x14ac:dyDescent="0.2">
      <c r="A44" s="84"/>
      <c r="B44" s="85"/>
      <c r="C44" s="1" t="s">
        <v>0</v>
      </c>
      <c r="D44" s="72" t="s">
        <v>0</v>
      </c>
      <c r="E44" s="72" t="s">
        <v>0</v>
      </c>
      <c r="F44" s="1" t="s">
        <v>0</v>
      </c>
      <c r="G44" s="72" t="s">
        <v>0</v>
      </c>
      <c r="H44" s="72" t="s">
        <v>0</v>
      </c>
      <c r="I44" s="1" t="s">
        <v>64</v>
      </c>
      <c r="J44" s="72" t="s">
        <v>96</v>
      </c>
      <c r="K44" s="72" t="s">
        <v>66</v>
      </c>
      <c r="L44" s="5" t="s">
        <v>73</v>
      </c>
      <c r="M44" s="5" t="s">
        <v>106</v>
      </c>
      <c r="N44" s="5" t="s">
        <v>783</v>
      </c>
      <c r="O44" s="2">
        <v>200</v>
      </c>
      <c r="P44" s="3">
        <v>2992327.76</v>
      </c>
      <c r="Q44" s="3">
        <v>2600744.36</v>
      </c>
      <c r="R44" s="3">
        <v>8479941.0199999996</v>
      </c>
      <c r="S44" s="3">
        <v>12089128.5</v>
      </c>
      <c r="T44" s="3">
        <v>12089128.5</v>
      </c>
      <c r="U44" s="3">
        <v>12089128.5</v>
      </c>
      <c r="V44" s="60"/>
    </row>
    <row r="45" spans="1:22" ht="39" customHeight="1" x14ac:dyDescent="0.2">
      <c r="A45" s="84"/>
      <c r="B45" s="85"/>
      <c r="C45" s="1"/>
      <c r="D45" s="72"/>
      <c r="E45" s="72"/>
      <c r="F45" s="1"/>
      <c r="G45" s="72"/>
      <c r="H45" s="72"/>
      <c r="I45" s="1" t="s">
        <v>659</v>
      </c>
      <c r="J45" s="72" t="s">
        <v>96</v>
      </c>
      <c r="K45" s="72" t="s">
        <v>660</v>
      </c>
      <c r="L45" s="2" t="s">
        <v>73</v>
      </c>
      <c r="M45" s="2" t="s">
        <v>32</v>
      </c>
      <c r="N45" s="5" t="s">
        <v>643</v>
      </c>
      <c r="O45" s="2" t="s">
        <v>634</v>
      </c>
      <c r="P45" s="3">
        <v>563836.29</v>
      </c>
      <c r="Q45" s="3">
        <v>486612.5</v>
      </c>
      <c r="R45" s="3">
        <v>2266683.09</v>
      </c>
      <c r="S45" s="3">
        <v>1073836.29</v>
      </c>
      <c r="T45" s="3">
        <v>573836.29</v>
      </c>
      <c r="U45" s="3">
        <v>573836.29</v>
      </c>
      <c r="V45" s="60"/>
    </row>
    <row r="46" spans="1:22" ht="24.75" customHeight="1" x14ac:dyDescent="0.2">
      <c r="A46" s="84"/>
      <c r="B46" s="85"/>
      <c r="C46" s="1"/>
      <c r="D46" s="72"/>
      <c r="E46" s="72"/>
      <c r="F46" s="1"/>
      <c r="G46" s="72"/>
      <c r="H46" s="72"/>
      <c r="I46" s="1" t="s">
        <v>97</v>
      </c>
      <c r="J46" s="72" t="s">
        <v>51</v>
      </c>
      <c r="K46" s="72" t="s">
        <v>98</v>
      </c>
      <c r="L46" s="2" t="s">
        <v>73</v>
      </c>
      <c r="M46" s="2" t="s">
        <v>32</v>
      </c>
      <c r="N46" s="5" t="s">
        <v>93</v>
      </c>
      <c r="O46" s="2">
        <v>100</v>
      </c>
      <c r="P46" s="3">
        <v>22330142.600000001</v>
      </c>
      <c r="Q46" s="3">
        <v>22323203.620000001</v>
      </c>
      <c r="R46" s="3">
        <v>25459291.199999999</v>
      </c>
      <c r="S46" s="3">
        <v>28255197.690000001</v>
      </c>
      <c r="T46" s="3">
        <v>29385405.600000001</v>
      </c>
      <c r="U46" s="3">
        <v>30560821.82</v>
      </c>
      <c r="V46" s="60"/>
    </row>
    <row r="47" spans="1:22" ht="31.5" customHeight="1" x14ac:dyDescent="0.2">
      <c r="A47" s="84"/>
      <c r="B47" s="85"/>
      <c r="C47" s="1" t="s">
        <v>0</v>
      </c>
      <c r="D47" s="72" t="s">
        <v>0</v>
      </c>
      <c r="E47" s="72" t="s">
        <v>0</v>
      </c>
      <c r="F47" s="1"/>
      <c r="G47" s="72"/>
      <c r="H47" s="72"/>
      <c r="I47" s="1" t="s">
        <v>796</v>
      </c>
      <c r="J47" s="72" t="s">
        <v>51</v>
      </c>
      <c r="K47" s="72" t="s">
        <v>797</v>
      </c>
      <c r="L47" s="2" t="s">
        <v>73</v>
      </c>
      <c r="M47" s="2" t="s">
        <v>32</v>
      </c>
      <c r="N47" s="5" t="s">
        <v>93</v>
      </c>
      <c r="O47" s="2">
        <v>200</v>
      </c>
      <c r="P47" s="3">
        <v>3853980.95</v>
      </c>
      <c r="Q47" s="3">
        <v>3822549.52</v>
      </c>
      <c r="R47" s="3">
        <v>4887247.7</v>
      </c>
      <c r="S47" s="3">
        <v>4485217.8600000003</v>
      </c>
      <c r="T47" s="3">
        <v>4197521.54</v>
      </c>
      <c r="U47" s="3">
        <v>4197521.54</v>
      </c>
      <c r="V47" s="60"/>
    </row>
    <row r="48" spans="1:22" ht="49.5" customHeight="1" x14ac:dyDescent="0.2">
      <c r="A48" s="84"/>
      <c r="B48" s="85"/>
      <c r="C48" s="17"/>
      <c r="D48" s="18"/>
      <c r="E48" s="18"/>
      <c r="F48" s="17"/>
      <c r="G48" s="18"/>
      <c r="H48" s="18"/>
      <c r="I48" s="27" t="s">
        <v>800</v>
      </c>
      <c r="J48" s="72"/>
      <c r="K48" s="28"/>
      <c r="L48" s="2" t="s">
        <v>73</v>
      </c>
      <c r="M48" s="2" t="s">
        <v>32</v>
      </c>
      <c r="N48" s="5" t="s">
        <v>93</v>
      </c>
      <c r="O48" s="2">
        <v>800</v>
      </c>
      <c r="P48" s="3">
        <v>12368</v>
      </c>
      <c r="Q48" s="3">
        <v>12368</v>
      </c>
      <c r="R48" s="3">
        <v>13361.3</v>
      </c>
      <c r="S48" s="3">
        <v>13361.3</v>
      </c>
      <c r="T48" s="3">
        <v>13361.3</v>
      </c>
      <c r="U48" s="3">
        <v>13361.3</v>
      </c>
      <c r="V48" s="60"/>
    </row>
    <row r="49" spans="1:22" ht="9.9499999999999993" customHeight="1" x14ac:dyDescent="0.2">
      <c r="A49" s="84"/>
      <c r="B49" s="85"/>
      <c r="C49" s="1"/>
      <c r="D49" s="72"/>
      <c r="E49" s="72"/>
      <c r="F49" s="1"/>
      <c r="G49" s="72"/>
      <c r="H49" s="72"/>
      <c r="I49" s="15"/>
      <c r="J49" s="53"/>
      <c r="K49" s="53"/>
      <c r="L49" s="5" t="s">
        <v>106</v>
      </c>
      <c r="M49" s="5" t="s">
        <v>221</v>
      </c>
      <c r="N49" s="5" t="s">
        <v>784</v>
      </c>
      <c r="O49" s="2">
        <v>200</v>
      </c>
      <c r="P49" s="3">
        <v>9316560.7799999993</v>
      </c>
      <c r="Q49" s="3">
        <v>9106697.5600000005</v>
      </c>
      <c r="R49" s="3">
        <v>5667683.7400000002</v>
      </c>
      <c r="S49" s="3">
        <v>0</v>
      </c>
      <c r="T49" s="3">
        <v>0</v>
      </c>
      <c r="U49" s="3">
        <v>0</v>
      </c>
      <c r="V49" s="60"/>
    </row>
    <row r="50" spans="1:22" ht="9.9499999999999993" customHeight="1" x14ac:dyDescent="0.2">
      <c r="A50" s="84"/>
      <c r="B50" s="85"/>
      <c r="C50" s="1"/>
      <c r="D50" s="72"/>
      <c r="E50" s="72"/>
      <c r="F50" s="1"/>
      <c r="G50" s="72"/>
      <c r="H50" s="72"/>
      <c r="I50" s="1"/>
      <c r="J50" s="72"/>
      <c r="K50" s="72"/>
      <c r="L50" s="5" t="s">
        <v>106</v>
      </c>
      <c r="M50" s="5" t="s">
        <v>221</v>
      </c>
      <c r="N50" s="5" t="s">
        <v>785</v>
      </c>
      <c r="O50" s="2">
        <v>200</v>
      </c>
      <c r="P50" s="3">
        <v>1935324.22</v>
      </c>
      <c r="Q50" s="3">
        <v>1891729.44</v>
      </c>
      <c r="R50" s="3">
        <v>2773923.12</v>
      </c>
      <c r="S50" s="3">
        <v>0</v>
      </c>
      <c r="T50" s="3">
        <v>0</v>
      </c>
      <c r="U50" s="3">
        <v>0</v>
      </c>
      <c r="V50" s="60"/>
    </row>
    <row r="51" spans="1:22" ht="10.5" customHeight="1" x14ac:dyDescent="0.2">
      <c r="A51" s="84"/>
      <c r="B51" s="85"/>
      <c r="C51" s="1"/>
      <c r="D51" s="72"/>
      <c r="E51" s="72"/>
      <c r="F51" s="1"/>
      <c r="G51" s="72"/>
      <c r="H51" s="72"/>
      <c r="I51" s="1"/>
      <c r="J51" s="72"/>
      <c r="K51" s="72"/>
      <c r="L51" s="5" t="s">
        <v>106</v>
      </c>
      <c r="M51" s="5" t="s">
        <v>221</v>
      </c>
      <c r="N51" s="5" t="s">
        <v>862</v>
      </c>
      <c r="O51" s="2">
        <v>200</v>
      </c>
      <c r="P51" s="3">
        <v>0</v>
      </c>
      <c r="Q51" s="3">
        <v>0</v>
      </c>
      <c r="R51" s="3"/>
      <c r="S51" s="3">
        <v>17571100</v>
      </c>
      <c r="T51" s="3">
        <v>8983200</v>
      </c>
      <c r="U51" s="3">
        <v>0</v>
      </c>
      <c r="V51" s="60"/>
    </row>
    <row r="52" spans="1:22" ht="14.25" customHeight="1" x14ac:dyDescent="0.2">
      <c r="A52" s="115" t="s">
        <v>878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8">
        <f>SUM(P53:P55)</f>
        <v>630000</v>
      </c>
      <c r="Q52" s="8">
        <f t="shared" ref="Q52:U52" si="4">SUM(Q53:Q55)</f>
        <v>630000</v>
      </c>
      <c r="R52" s="8">
        <f t="shared" si="4"/>
        <v>14682678.16</v>
      </c>
      <c r="S52" s="8">
        <f t="shared" si="4"/>
        <v>15182678.16</v>
      </c>
      <c r="T52" s="8">
        <f t="shared" si="4"/>
        <v>500000</v>
      </c>
      <c r="U52" s="8">
        <f t="shared" si="4"/>
        <v>500000</v>
      </c>
      <c r="V52" s="60"/>
    </row>
    <row r="53" spans="1:22" ht="36.75" customHeight="1" x14ac:dyDescent="0.2">
      <c r="A53" s="82" t="s">
        <v>0</v>
      </c>
      <c r="B53" s="86"/>
      <c r="C53" s="1" t="s">
        <v>45</v>
      </c>
      <c r="D53" s="72" t="s">
        <v>103</v>
      </c>
      <c r="E53" s="72" t="s">
        <v>47</v>
      </c>
      <c r="F53" s="1" t="s">
        <v>692</v>
      </c>
      <c r="G53" s="72" t="s">
        <v>104</v>
      </c>
      <c r="H53" s="72" t="s">
        <v>690</v>
      </c>
      <c r="I53" s="1" t="s">
        <v>689</v>
      </c>
      <c r="J53" s="72" t="s">
        <v>105</v>
      </c>
      <c r="K53" s="72" t="s">
        <v>57</v>
      </c>
      <c r="L53" s="2" t="s">
        <v>106</v>
      </c>
      <c r="M53" s="2" t="s">
        <v>107</v>
      </c>
      <c r="N53" s="5" t="s">
        <v>647</v>
      </c>
      <c r="O53" s="2">
        <v>200</v>
      </c>
      <c r="P53" s="3">
        <v>450000</v>
      </c>
      <c r="Q53" s="3">
        <v>450000</v>
      </c>
      <c r="R53" s="3">
        <v>500000</v>
      </c>
      <c r="S53" s="3">
        <v>1000000</v>
      </c>
      <c r="T53" s="3">
        <v>500000</v>
      </c>
      <c r="U53" s="3">
        <v>500000</v>
      </c>
      <c r="V53" s="60"/>
    </row>
    <row r="54" spans="1:22" ht="35.25" customHeight="1" x14ac:dyDescent="0.2">
      <c r="A54" s="84"/>
      <c r="B54" s="87"/>
      <c r="C54" s="1" t="s">
        <v>108</v>
      </c>
      <c r="D54" s="72" t="s">
        <v>51</v>
      </c>
      <c r="E54" s="72" t="s">
        <v>109</v>
      </c>
      <c r="F54" s="1" t="s">
        <v>683</v>
      </c>
      <c r="G54" s="72" t="s">
        <v>0</v>
      </c>
      <c r="H54" s="72" t="s">
        <v>0</v>
      </c>
      <c r="I54" s="1" t="s">
        <v>687</v>
      </c>
      <c r="J54" s="72" t="s">
        <v>236</v>
      </c>
      <c r="K54" s="72" t="s">
        <v>662</v>
      </c>
      <c r="L54" s="2" t="s">
        <v>106</v>
      </c>
      <c r="M54" s="2" t="s">
        <v>107</v>
      </c>
      <c r="N54" s="5" t="s">
        <v>742</v>
      </c>
      <c r="O54" s="2">
        <v>200</v>
      </c>
      <c r="P54" s="3">
        <v>180000</v>
      </c>
      <c r="Q54" s="3">
        <v>180000</v>
      </c>
      <c r="R54" s="3">
        <v>14182678.16</v>
      </c>
      <c r="S54" s="3">
        <v>14182678.16</v>
      </c>
      <c r="T54" s="3">
        <v>0</v>
      </c>
      <c r="U54" s="3">
        <v>0</v>
      </c>
      <c r="V54" s="60"/>
    </row>
    <row r="55" spans="1:22" ht="34.5" customHeight="1" x14ac:dyDescent="0.2">
      <c r="A55" s="84"/>
      <c r="B55" s="87"/>
      <c r="C55" s="1"/>
      <c r="D55" s="72"/>
      <c r="E55" s="72"/>
      <c r="F55" s="1" t="s">
        <v>0</v>
      </c>
      <c r="G55" s="72" t="s">
        <v>0</v>
      </c>
      <c r="H55" s="72" t="s">
        <v>0</v>
      </c>
      <c r="I55" s="1" t="s">
        <v>688</v>
      </c>
      <c r="J55" s="72" t="s">
        <v>51</v>
      </c>
      <c r="K55" s="72" t="s">
        <v>691</v>
      </c>
      <c r="L55" s="2" t="s">
        <v>0</v>
      </c>
      <c r="M55" s="2" t="s">
        <v>0</v>
      </c>
      <c r="N55" s="5" t="s">
        <v>0</v>
      </c>
      <c r="O55" s="2" t="s">
        <v>0</v>
      </c>
      <c r="P55" s="3"/>
      <c r="Q55" s="3"/>
      <c r="R55" s="3"/>
      <c r="S55" s="3"/>
      <c r="T55" s="3"/>
      <c r="U55" s="3"/>
      <c r="V55" s="60"/>
    </row>
    <row r="56" spans="1:22" ht="16.5" customHeight="1" x14ac:dyDescent="0.2">
      <c r="A56" s="115" t="s">
        <v>879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8">
        <f t="shared" ref="P56:U56" si="5">SUM(P57:P66)</f>
        <v>180230615.53999996</v>
      </c>
      <c r="Q56" s="8">
        <f t="shared" si="5"/>
        <v>175913632.88999996</v>
      </c>
      <c r="R56" s="8">
        <f t="shared" si="5"/>
        <v>210186335.81</v>
      </c>
      <c r="S56" s="8">
        <f t="shared" si="5"/>
        <v>208398518.04999998</v>
      </c>
      <c r="T56" s="8">
        <f t="shared" si="5"/>
        <v>171621211.09</v>
      </c>
      <c r="U56" s="8">
        <f t="shared" si="5"/>
        <v>171621211.09</v>
      </c>
      <c r="V56" s="60"/>
    </row>
    <row r="57" spans="1:22" ht="32.25" customHeight="1" x14ac:dyDescent="0.2">
      <c r="A57" s="82" t="s">
        <v>0</v>
      </c>
      <c r="B57" s="86"/>
      <c r="C57" s="1" t="s">
        <v>45</v>
      </c>
      <c r="D57" s="72" t="s">
        <v>110</v>
      </c>
      <c r="E57" s="72" t="s">
        <v>47</v>
      </c>
      <c r="F57" s="1" t="s">
        <v>685</v>
      </c>
      <c r="G57" s="72" t="s">
        <v>51</v>
      </c>
      <c r="H57" s="72" t="s">
        <v>111</v>
      </c>
      <c r="I57" s="1" t="s">
        <v>55</v>
      </c>
      <c r="J57" s="72" t="s">
        <v>112</v>
      </c>
      <c r="K57" s="72" t="s">
        <v>57</v>
      </c>
      <c r="L57" s="2" t="s">
        <v>73</v>
      </c>
      <c r="M57" s="2" t="s">
        <v>113</v>
      </c>
      <c r="N57" s="5" t="s">
        <v>644</v>
      </c>
      <c r="O57" s="2" t="s">
        <v>634</v>
      </c>
      <c r="P57" s="3">
        <v>52471401.280000001</v>
      </c>
      <c r="Q57" s="3">
        <v>51274832.689999998</v>
      </c>
      <c r="R57" s="3">
        <v>74677279.060000002</v>
      </c>
      <c r="S57" s="3">
        <v>74412418.870000005</v>
      </c>
      <c r="T57" s="3">
        <v>44990186.560000002</v>
      </c>
      <c r="U57" s="3">
        <v>44990186.560000002</v>
      </c>
      <c r="V57" s="60"/>
    </row>
    <row r="58" spans="1:22" ht="26.25" customHeight="1" x14ac:dyDescent="0.2">
      <c r="A58" s="84"/>
      <c r="B58" s="87"/>
      <c r="C58" s="1" t="s">
        <v>114</v>
      </c>
      <c r="D58" s="72" t="s">
        <v>115</v>
      </c>
      <c r="E58" s="72" t="s">
        <v>116</v>
      </c>
      <c r="F58" s="1" t="s">
        <v>0</v>
      </c>
      <c r="G58" s="72" t="s">
        <v>0</v>
      </c>
      <c r="H58" s="72" t="s">
        <v>0</v>
      </c>
      <c r="I58" s="1" t="s">
        <v>661</v>
      </c>
      <c r="J58" s="72" t="s">
        <v>117</v>
      </c>
      <c r="K58" s="72" t="s">
        <v>662</v>
      </c>
      <c r="L58" s="2" t="s">
        <v>73</v>
      </c>
      <c r="M58" s="2" t="s">
        <v>113</v>
      </c>
      <c r="N58" s="5" t="s">
        <v>645</v>
      </c>
      <c r="O58" s="2" t="s">
        <v>634</v>
      </c>
      <c r="P58" s="3">
        <v>530014.15</v>
      </c>
      <c r="Q58" s="3">
        <v>517927.59</v>
      </c>
      <c r="R58" s="3">
        <v>15512671.5</v>
      </c>
      <c r="S58" s="3">
        <v>14279379.539999999</v>
      </c>
      <c r="T58" s="3">
        <v>8633396.9399999995</v>
      </c>
      <c r="U58" s="3">
        <v>8633396.9399999995</v>
      </c>
      <c r="V58" s="60"/>
    </row>
    <row r="59" spans="1:22" ht="27.75" customHeight="1" x14ac:dyDescent="0.2">
      <c r="A59" s="84"/>
      <c r="B59" s="87"/>
      <c r="C59" s="1" t="s">
        <v>0</v>
      </c>
      <c r="D59" s="72" t="s">
        <v>0</v>
      </c>
      <c r="E59" s="72" t="s">
        <v>0</v>
      </c>
      <c r="F59" s="1" t="s">
        <v>0</v>
      </c>
      <c r="G59" s="72" t="s">
        <v>0</v>
      </c>
      <c r="H59" s="72" t="s">
        <v>0</v>
      </c>
      <c r="I59" s="1" t="s">
        <v>121</v>
      </c>
      <c r="J59" s="72" t="s">
        <v>51</v>
      </c>
      <c r="K59" s="72" t="s">
        <v>122</v>
      </c>
      <c r="L59" s="2" t="s">
        <v>73</v>
      </c>
      <c r="M59" s="2" t="s">
        <v>113</v>
      </c>
      <c r="N59" s="5" t="s">
        <v>123</v>
      </c>
      <c r="O59" s="2">
        <v>200</v>
      </c>
      <c r="P59" s="3">
        <v>112456623.05</v>
      </c>
      <c r="Q59" s="3">
        <v>109512829.11</v>
      </c>
      <c r="R59" s="3">
        <v>111009357.91</v>
      </c>
      <c r="S59" s="3">
        <v>110908990.8</v>
      </c>
      <c r="T59" s="3">
        <v>110000000</v>
      </c>
      <c r="U59" s="3">
        <v>110000000</v>
      </c>
      <c r="V59" s="60"/>
    </row>
    <row r="60" spans="1:22" ht="39" customHeight="1" x14ac:dyDescent="0.2">
      <c r="A60" s="84"/>
      <c r="B60" s="87"/>
      <c r="C60" s="1"/>
      <c r="D60" s="72"/>
      <c r="E60" s="72"/>
      <c r="F60" s="1"/>
      <c r="G60" s="72"/>
      <c r="H60" s="72"/>
      <c r="I60" s="1" t="s">
        <v>663</v>
      </c>
      <c r="J60" s="72" t="s">
        <v>51</v>
      </c>
      <c r="K60" s="72" t="s">
        <v>660</v>
      </c>
      <c r="L60" s="2" t="s">
        <v>73</v>
      </c>
      <c r="M60" s="2" t="s">
        <v>113</v>
      </c>
      <c r="N60" s="5" t="s">
        <v>124</v>
      </c>
      <c r="O60" s="2">
        <v>200</v>
      </c>
      <c r="P60" s="3">
        <v>8965334.2799999993</v>
      </c>
      <c r="Q60" s="3">
        <v>8965334.2799999993</v>
      </c>
      <c r="R60" s="3">
        <v>5420414.0599999996</v>
      </c>
      <c r="S60" s="3">
        <v>4102728.84</v>
      </c>
      <c r="T60" s="3">
        <v>4102627.59</v>
      </c>
      <c r="U60" s="3">
        <v>4102627.59</v>
      </c>
      <c r="V60" s="60"/>
    </row>
    <row r="61" spans="1:22" ht="36" customHeight="1" x14ac:dyDescent="0.2">
      <c r="A61" s="84"/>
      <c r="B61" s="87"/>
      <c r="C61" s="1" t="s">
        <v>0</v>
      </c>
      <c r="D61" s="72" t="s">
        <v>0</v>
      </c>
      <c r="E61" s="72" t="s">
        <v>0</v>
      </c>
      <c r="F61" s="1" t="s">
        <v>0</v>
      </c>
      <c r="G61" s="72" t="s">
        <v>0</v>
      </c>
      <c r="H61" s="72" t="s">
        <v>0</v>
      </c>
      <c r="I61" s="1" t="s">
        <v>912</v>
      </c>
      <c r="J61" s="72" t="s">
        <v>51</v>
      </c>
      <c r="K61" s="72" t="s">
        <v>913</v>
      </c>
      <c r="L61" s="2" t="s">
        <v>73</v>
      </c>
      <c r="M61" s="2" t="s">
        <v>113</v>
      </c>
      <c r="N61" s="5" t="s">
        <v>125</v>
      </c>
      <c r="O61" s="2">
        <v>200</v>
      </c>
      <c r="P61" s="3">
        <v>2492541</v>
      </c>
      <c r="Q61" s="3">
        <v>2333754.23</v>
      </c>
      <c r="R61" s="3">
        <v>0</v>
      </c>
      <c r="S61" s="3">
        <v>0</v>
      </c>
      <c r="T61" s="3">
        <v>0</v>
      </c>
      <c r="U61" s="3">
        <v>0</v>
      </c>
      <c r="V61" s="60"/>
    </row>
    <row r="62" spans="1:22" ht="10.9" customHeight="1" x14ac:dyDescent="0.2">
      <c r="A62" s="84"/>
      <c r="B62" s="87"/>
      <c r="C62" s="1" t="s">
        <v>0</v>
      </c>
      <c r="D62" s="72" t="s">
        <v>0</v>
      </c>
      <c r="E62" s="72" t="s">
        <v>0</v>
      </c>
      <c r="F62" s="1" t="s">
        <v>0</v>
      </c>
      <c r="G62" s="72" t="s">
        <v>0</v>
      </c>
      <c r="H62" s="72" t="s">
        <v>0</v>
      </c>
      <c r="I62" s="1" t="s">
        <v>0</v>
      </c>
      <c r="J62" s="72" t="s">
        <v>0</v>
      </c>
      <c r="K62" s="72" t="s">
        <v>0</v>
      </c>
      <c r="L62" s="2" t="s">
        <v>73</v>
      </c>
      <c r="M62" s="2" t="s">
        <v>113</v>
      </c>
      <c r="N62" s="5" t="s">
        <v>125</v>
      </c>
      <c r="O62" s="2">
        <v>400</v>
      </c>
      <c r="P62" s="3">
        <v>70941.89</v>
      </c>
      <c r="Q62" s="3">
        <v>70000</v>
      </c>
      <c r="R62" s="3">
        <v>0</v>
      </c>
      <c r="S62" s="3">
        <v>0</v>
      </c>
      <c r="T62" s="3">
        <v>0</v>
      </c>
      <c r="U62" s="3">
        <v>0</v>
      </c>
      <c r="V62" s="60"/>
    </row>
    <row r="63" spans="1:22" ht="10.9" customHeight="1" x14ac:dyDescent="0.2">
      <c r="A63" s="84"/>
      <c r="B63" s="87"/>
      <c r="C63" s="1" t="s">
        <v>0</v>
      </c>
      <c r="D63" s="72" t="s">
        <v>0</v>
      </c>
      <c r="E63" s="72" t="s">
        <v>0</v>
      </c>
      <c r="F63" s="1" t="s">
        <v>0</v>
      </c>
      <c r="G63" s="72" t="s">
        <v>0</v>
      </c>
      <c r="H63" s="72" t="s">
        <v>0</v>
      </c>
      <c r="I63" s="1" t="s">
        <v>0</v>
      </c>
      <c r="J63" s="72" t="s">
        <v>0</v>
      </c>
      <c r="K63" s="72" t="s">
        <v>0</v>
      </c>
      <c r="L63" s="2" t="s">
        <v>73</v>
      </c>
      <c r="M63" s="2" t="s">
        <v>113</v>
      </c>
      <c r="N63" s="5" t="s">
        <v>819</v>
      </c>
      <c r="O63" s="2">
        <v>200</v>
      </c>
      <c r="P63" s="3">
        <v>350000</v>
      </c>
      <c r="Q63" s="3">
        <v>345195.1</v>
      </c>
      <c r="R63" s="3">
        <v>0</v>
      </c>
      <c r="S63" s="3">
        <v>0</v>
      </c>
      <c r="T63" s="3">
        <v>0</v>
      </c>
      <c r="U63" s="3">
        <v>0</v>
      </c>
      <c r="V63" s="60"/>
    </row>
    <row r="64" spans="1:22" ht="10.9" customHeight="1" x14ac:dyDescent="0.2">
      <c r="A64" s="84"/>
      <c r="B64" s="87"/>
      <c r="C64" s="1" t="s">
        <v>0</v>
      </c>
      <c r="D64" s="72" t="s">
        <v>0</v>
      </c>
      <c r="E64" s="72" t="s">
        <v>0</v>
      </c>
      <c r="F64" s="1" t="s">
        <v>0</v>
      </c>
      <c r="G64" s="72" t="s">
        <v>0</v>
      </c>
      <c r="H64" s="72" t="s">
        <v>0</v>
      </c>
      <c r="I64" s="1" t="s">
        <v>0</v>
      </c>
      <c r="J64" s="72" t="s">
        <v>0</v>
      </c>
      <c r="K64" s="72" t="s">
        <v>0</v>
      </c>
      <c r="L64" s="2" t="s">
        <v>73</v>
      </c>
      <c r="M64" s="2" t="s">
        <v>113</v>
      </c>
      <c r="N64" s="5" t="s">
        <v>734</v>
      </c>
      <c r="O64" s="2">
        <v>200</v>
      </c>
      <c r="P64" s="3">
        <v>2893759.89</v>
      </c>
      <c r="Q64" s="3">
        <v>2893759.89</v>
      </c>
      <c r="R64" s="3">
        <v>3070000</v>
      </c>
      <c r="S64" s="3">
        <v>3895000</v>
      </c>
      <c r="T64" s="3">
        <v>3895000</v>
      </c>
      <c r="U64" s="3">
        <v>3895000</v>
      </c>
      <c r="V64" s="60"/>
    </row>
    <row r="65" spans="1:22" ht="10.9" customHeight="1" x14ac:dyDescent="0.2">
      <c r="A65" s="84"/>
      <c r="B65" s="87"/>
      <c r="C65" s="1" t="s">
        <v>0</v>
      </c>
      <c r="D65" s="72" t="s">
        <v>0</v>
      </c>
      <c r="E65" s="72" t="s">
        <v>0</v>
      </c>
      <c r="F65" s="1" t="s">
        <v>0</v>
      </c>
      <c r="G65" s="72" t="s">
        <v>0</v>
      </c>
      <c r="H65" s="72" t="s">
        <v>0</v>
      </c>
      <c r="I65" s="1" t="s">
        <v>0</v>
      </c>
      <c r="J65" s="72" t="s">
        <v>0</v>
      </c>
      <c r="K65" s="72" t="s">
        <v>0</v>
      </c>
      <c r="L65" s="2" t="s">
        <v>73</v>
      </c>
      <c r="M65" s="2" t="s">
        <v>113</v>
      </c>
      <c r="N65" s="5" t="s">
        <v>861</v>
      </c>
      <c r="O65" s="2">
        <v>200</v>
      </c>
      <c r="P65" s="3">
        <v>0</v>
      </c>
      <c r="Q65" s="3">
        <v>0</v>
      </c>
      <c r="R65" s="3">
        <v>0</v>
      </c>
      <c r="S65" s="3">
        <v>800000</v>
      </c>
      <c r="T65" s="3">
        <v>0</v>
      </c>
      <c r="U65" s="3">
        <v>0</v>
      </c>
      <c r="V65" s="60"/>
    </row>
    <row r="66" spans="1:22" ht="10.9" customHeight="1" x14ac:dyDescent="0.2">
      <c r="A66" s="84"/>
      <c r="B66" s="87"/>
      <c r="C66" s="1" t="s">
        <v>0</v>
      </c>
      <c r="D66" s="72" t="s">
        <v>0</v>
      </c>
      <c r="E66" s="72" t="s">
        <v>0</v>
      </c>
      <c r="F66" s="1" t="s">
        <v>0</v>
      </c>
      <c r="G66" s="72" t="s">
        <v>0</v>
      </c>
      <c r="H66" s="72" t="s">
        <v>0</v>
      </c>
      <c r="I66" s="1" t="s">
        <v>0</v>
      </c>
      <c r="J66" s="72" t="s">
        <v>0</v>
      </c>
      <c r="K66" s="72" t="s">
        <v>0</v>
      </c>
      <c r="L66" s="2" t="s">
        <v>73</v>
      </c>
      <c r="M66" s="2" t="s">
        <v>113</v>
      </c>
      <c r="N66" s="5" t="s">
        <v>823</v>
      </c>
      <c r="O66" s="2">
        <v>800</v>
      </c>
      <c r="P66" s="3">
        <v>0</v>
      </c>
      <c r="Q66" s="3">
        <v>0</v>
      </c>
      <c r="R66" s="3">
        <v>496613.28</v>
      </c>
      <c r="S66" s="3">
        <v>0</v>
      </c>
      <c r="T66" s="3">
        <v>0</v>
      </c>
      <c r="U66" s="3">
        <v>0</v>
      </c>
      <c r="V66" s="60"/>
    </row>
    <row r="67" spans="1:22" ht="11.25" customHeight="1" x14ac:dyDescent="0.2">
      <c r="A67" s="115" t="s">
        <v>126</v>
      </c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8">
        <f t="shared" ref="P67:U67" si="6">SUM(P68:P87)</f>
        <v>139108588.79000002</v>
      </c>
      <c r="Q67" s="8">
        <f t="shared" si="6"/>
        <v>136410013.31000003</v>
      </c>
      <c r="R67" s="8">
        <f t="shared" si="6"/>
        <v>184919338.35000002</v>
      </c>
      <c r="S67" s="8">
        <f t="shared" si="6"/>
        <v>72693267.379999995</v>
      </c>
      <c r="T67" s="8">
        <f t="shared" si="6"/>
        <v>66754304.579999998</v>
      </c>
      <c r="U67" s="8">
        <f t="shared" si="6"/>
        <v>66760137.479999997</v>
      </c>
      <c r="V67" s="60"/>
    </row>
    <row r="68" spans="1:22" ht="48" customHeight="1" x14ac:dyDescent="0.2">
      <c r="A68" s="90" t="s">
        <v>0</v>
      </c>
      <c r="B68" s="90"/>
      <c r="C68" s="1" t="s">
        <v>45</v>
      </c>
      <c r="D68" s="72" t="s">
        <v>127</v>
      </c>
      <c r="E68" s="72" t="s">
        <v>47</v>
      </c>
      <c r="F68" s="1" t="s">
        <v>128</v>
      </c>
      <c r="G68" s="72" t="s">
        <v>51</v>
      </c>
      <c r="H68" s="72" t="s">
        <v>129</v>
      </c>
      <c r="I68" s="1" t="s">
        <v>88</v>
      </c>
      <c r="J68" s="72" t="s">
        <v>51</v>
      </c>
      <c r="K68" s="72" t="s">
        <v>89</v>
      </c>
      <c r="L68" s="2" t="s">
        <v>106</v>
      </c>
      <c r="M68" s="2" t="s">
        <v>53</v>
      </c>
      <c r="N68" s="5" t="s">
        <v>130</v>
      </c>
      <c r="O68" s="2">
        <v>200</v>
      </c>
      <c r="P68" s="3">
        <v>11982778.050000001</v>
      </c>
      <c r="Q68" s="3">
        <v>11961537.210000001</v>
      </c>
      <c r="R68" s="3">
        <v>18364783</v>
      </c>
      <c r="S68" s="3">
        <v>18790995</v>
      </c>
      <c r="T68" s="3">
        <v>18781385</v>
      </c>
      <c r="U68" s="3">
        <v>18781385</v>
      </c>
      <c r="V68" s="60"/>
    </row>
    <row r="69" spans="1:22" ht="48" customHeight="1" x14ac:dyDescent="0.2">
      <c r="A69" s="90" t="s">
        <v>0</v>
      </c>
      <c r="B69" s="90"/>
      <c r="C69" s="1" t="s">
        <v>45</v>
      </c>
      <c r="D69" s="72" t="s">
        <v>127</v>
      </c>
      <c r="E69" s="72" t="s">
        <v>47</v>
      </c>
      <c r="F69" s="1" t="s">
        <v>131</v>
      </c>
      <c r="G69" s="72" t="s">
        <v>51</v>
      </c>
      <c r="H69" s="72" t="s">
        <v>132</v>
      </c>
      <c r="I69" s="1" t="s">
        <v>133</v>
      </c>
      <c r="J69" s="72" t="s">
        <v>134</v>
      </c>
      <c r="K69" s="72" t="s">
        <v>135</v>
      </c>
      <c r="L69" s="2" t="s">
        <v>106</v>
      </c>
      <c r="M69" s="2" t="s">
        <v>53</v>
      </c>
      <c r="N69" s="5" t="s">
        <v>136</v>
      </c>
      <c r="O69" s="2">
        <v>200</v>
      </c>
      <c r="P69" s="3">
        <v>17105980.109999999</v>
      </c>
      <c r="Q69" s="3">
        <v>17082484.640000001</v>
      </c>
      <c r="R69" s="3">
        <v>25108188.25</v>
      </c>
      <c r="S69" s="3">
        <v>24972201</v>
      </c>
      <c r="T69" s="3">
        <v>24981811</v>
      </c>
      <c r="U69" s="3">
        <v>24981811</v>
      </c>
      <c r="V69" s="60"/>
    </row>
    <row r="70" spans="1:22" ht="56.25" customHeight="1" x14ac:dyDescent="0.2">
      <c r="A70" s="90"/>
      <c r="B70" s="90"/>
      <c r="C70" s="1" t="s">
        <v>137</v>
      </c>
      <c r="D70" s="72" t="s">
        <v>51</v>
      </c>
      <c r="E70" s="72" t="s">
        <v>138</v>
      </c>
      <c r="F70" s="1" t="s">
        <v>139</v>
      </c>
      <c r="G70" s="72" t="s">
        <v>140</v>
      </c>
      <c r="H70" s="72" t="s">
        <v>141</v>
      </c>
      <c r="I70" s="1" t="s">
        <v>142</v>
      </c>
      <c r="J70" s="72" t="s">
        <v>51</v>
      </c>
      <c r="K70" s="72" t="s">
        <v>143</v>
      </c>
      <c r="L70" s="2" t="s">
        <v>106</v>
      </c>
      <c r="M70" s="2" t="s">
        <v>53</v>
      </c>
      <c r="N70" s="5" t="s">
        <v>144</v>
      </c>
      <c r="O70" s="2">
        <v>200</v>
      </c>
      <c r="P70" s="3">
        <v>2084000</v>
      </c>
      <c r="Q70" s="3">
        <v>1976607.01</v>
      </c>
      <c r="R70" s="3">
        <v>1986314.4</v>
      </c>
      <c r="S70" s="3">
        <v>2716156.8</v>
      </c>
      <c r="T70" s="3">
        <v>2716156.8</v>
      </c>
      <c r="U70" s="3">
        <v>2716156.8</v>
      </c>
      <c r="V70" s="60"/>
    </row>
    <row r="71" spans="1:22" ht="53.25" customHeight="1" x14ac:dyDescent="0.2">
      <c r="A71" s="90" t="s">
        <v>0</v>
      </c>
      <c r="B71" s="90"/>
      <c r="C71" s="1" t="s">
        <v>0</v>
      </c>
      <c r="D71" s="72" t="s">
        <v>0</v>
      </c>
      <c r="E71" s="72" t="s">
        <v>0</v>
      </c>
      <c r="F71" s="1" t="s">
        <v>0</v>
      </c>
      <c r="G71" s="72" t="s">
        <v>0</v>
      </c>
      <c r="H71" s="72" t="s">
        <v>0</v>
      </c>
      <c r="I71" s="1" t="s">
        <v>145</v>
      </c>
      <c r="J71" s="72" t="s">
        <v>51</v>
      </c>
      <c r="K71" s="72" t="s">
        <v>146</v>
      </c>
      <c r="L71" s="2" t="s">
        <v>106</v>
      </c>
      <c r="M71" s="2" t="s">
        <v>53</v>
      </c>
      <c r="N71" s="5" t="s">
        <v>148</v>
      </c>
      <c r="O71" s="2">
        <v>200</v>
      </c>
      <c r="P71" s="118">
        <v>8343038.8399999999</v>
      </c>
      <c r="Q71" s="3">
        <v>8272683.1500000004</v>
      </c>
      <c r="R71" s="3">
        <v>8102174.6900000004</v>
      </c>
      <c r="S71" s="3">
        <v>6300000</v>
      </c>
      <c r="T71" s="3">
        <v>6300000</v>
      </c>
      <c r="U71" s="3">
        <v>6300000</v>
      </c>
      <c r="V71" s="60"/>
    </row>
    <row r="72" spans="1:22" ht="33" customHeight="1" x14ac:dyDescent="0.2">
      <c r="A72" s="90" t="s">
        <v>0</v>
      </c>
      <c r="B72" s="90"/>
      <c r="C72" s="1" t="s">
        <v>0</v>
      </c>
      <c r="D72" s="72" t="s">
        <v>0</v>
      </c>
      <c r="E72" s="72" t="s">
        <v>0</v>
      </c>
      <c r="F72" s="1" t="s">
        <v>0</v>
      </c>
      <c r="G72" s="72" t="s">
        <v>0</v>
      </c>
      <c r="H72" s="72" t="s">
        <v>0</v>
      </c>
      <c r="I72" s="1" t="s">
        <v>661</v>
      </c>
      <c r="J72" s="72" t="s">
        <v>117</v>
      </c>
      <c r="K72" s="72" t="s">
        <v>662</v>
      </c>
      <c r="L72" s="116" t="s">
        <v>106</v>
      </c>
      <c r="M72" s="116" t="s">
        <v>53</v>
      </c>
      <c r="N72" s="117" t="s">
        <v>149</v>
      </c>
      <c r="O72" s="116">
        <v>200</v>
      </c>
      <c r="P72" s="29">
        <v>123000</v>
      </c>
      <c r="Q72" s="29">
        <v>123000</v>
      </c>
      <c r="R72" s="3">
        <v>100000</v>
      </c>
      <c r="S72" s="3">
        <v>100000</v>
      </c>
      <c r="T72" s="3">
        <v>100000</v>
      </c>
      <c r="U72" s="3">
        <v>100000</v>
      </c>
      <c r="V72" s="60"/>
    </row>
    <row r="73" spans="1:22" ht="35.25" customHeight="1" x14ac:dyDescent="0.2">
      <c r="A73" s="90" t="s">
        <v>0</v>
      </c>
      <c r="B73" s="90"/>
      <c r="C73" s="1" t="s">
        <v>0</v>
      </c>
      <c r="D73" s="72" t="s">
        <v>0</v>
      </c>
      <c r="E73" s="72" t="s">
        <v>0</v>
      </c>
      <c r="F73" s="1" t="s">
        <v>0</v>
      </c>
      <c r="G73" s="72" t="s">
        <v>0</v>
      </c>
      <c r="H73" s="72" t="s">
        <v>0</v>
      </c>
      <c r="I73" s="1" t="s">
        <v>119</v>
      </c>
      <c r="J73" s="72" t="s">
        <v>147</v>
      </c>
      <c r="K73" s="43" t="s">
        <v>120</v>
      </c>
      <c r="L73" s="10" t="s">
        <v>106</v>
      </c>
      <c r="M73" s="10" t="s">
        <v>53</v>
      </c>
      <c r="N73" s="119" t="s">
        <v>826</v>
      </c>
      <c r="O73" s="9">
        <v>200</v>
      </c>
      <c r="P73" s="7">
        <v>0</v>
      </c>
      <c r="Q73" s="7">
        <v>0</v>
      </c>
      <c r="R73" s="118">
        <v>32014620</v>
      </c>
      <c r="S73" s="3">
        <v>2068260</v>
      </c>
      <c r="T73" s="3">
        <v>0</v>
      </c>
      <c r="U73" s="3">
        <v>0</v>
      </c>
      <c r="V73" s="60"/>
    </row>
    <row r="74" spans="1:22" ht="31.5" customHeight="1" x14ac:dyDescent="0.2">
      <c r="A74" s="90" t="s">
        <v>0</v>
      </c>
      <c r="B74" s="90"/>
      <c r="C74" s="1"/>
      <c r="D74" s="72"/>
      <c r="E74" s="72"/>
      <c r="F74" s="1"/>
      <c r="G74" s="72"/>
      <c r="H74" s="72"/>
      <c r="I74" s="1" t="s">
        <v>664</v>
      </c>
      <c r="J74" s="72" t="s">
        <v>147</v>
      </c>
      <c r="K74" s="72" t="s">
        <v>660</v>
      </c>
      <c r="L74" s="78" t="s">
        <v>106</v>
      </c>
      <c r="M74" s="78" t="s">
        <v>107</v>
      </c>
      <c r="N74" s="79" t="s">
        <v>740</v>
      </c>
      <c r="O74" s="78">
        <v>200</v>
      </c>
      <c r="P74" s="75">
        <v>68123136.129999995</v>
      </c>
      <c r="Q74" s="75">
        <v>67212508.560000002</v>
      </c>
      <c r="R74" s="3">
        <v>0</v>
      </c>
      <c r="S74" s="3">
        <v>0</v>
      </c>
      <c r="T74" s="3">
        <v>0</v>
      </c>
      <c r="U74" s="3">
        <v>0</v>
      </c>
      <c r="V74" s="60"/>
    </row>
    <row r="75" spans="1:22" ht="8.1" customHeight="1" x14ac:dyDescent="0.2">
      <c r="A75" s="90"/>
      <c r="B75" s="90"/>
      <c r="C75" s="1"/>
      <c r="D75" s="72"/>
      <c r="E75" s="72"/>
      <c r="F75" s="1"/>
      <c r="G75" s="72"/>
      <c r="H75" s="72"/>
      <c r="I75" s="1"/>
      <c r="J75" s="72"/>
      <c r="K75" s="72"/>
      <c r="L75" s="2" t="s">
        <v>106</v>
      </c>
      <c r="M75" s="2" t="s">
        <v>107</v>
      </c>
      <c r="N75" s="79" t="s">
        <v>741</v>
      </c>
      <c r="O75" s="78">
        <v>200</v>
      </c>
      <c r="P75" s="3">
        <v>14151182.869999999</v>
      </c>
      <c r="Q75" s="3">
        <v>13962018.689999999</v>
      </c>
      <c r="R75" s="3">
        <v>0</v>
      </c>
      <c r="S75" s="3">
        <v>0</v>
      </c>
      <c r="T75" s="3">
        <v>0</v>
      </c>
      <c r="U75" s="3">
        <v>0</v>
      </c>
      <c r="V75" s="60"/>
    </row>
    <row r="76" spans="1:22" ht="8.1" customHeight="1" x14ac:dyDescent="0.2">
      <c r="A76" s="90"/>
      <c r="B76" s="90"/>
      <c r="C76" s="1"/>
      <c r="D76" s="72"/>
      <c r="E76" s="72"/>
      <c r="F76" s="1"/>
      <c r="G76" s="72"/>
      <c r="H76" s="72"/>
      <c r="I76" s="1"/>
      <c r="J76" s="72"/>
      <c r="K76" s="72"/>
      <c r="L76" s="2" t="s">
        <v>106</v>
      </c>
      <c r="M76" s="2" t="s">
        <v>107</v>
      </c>
      <c r="N76" s="79" t="s">
        <v>827</v>
      </c>
      <c r="O76" s="78">
        <v>200</v>
      </c>
      <c r="P76" s="3">
        <v>0</v>
      </c>
      <c r="Q76" s="3">
        <v>0</v>
      </c>
      <c r="R76" s="3">
        <v>82432827.010000005</v>
      </c>
      <c r="S76" s="3">
        <v>0</v>
      </c>
      <c r="T76" s="3">
        <v>0</v>
      </c>
      <c r="U76" s="3">
        <v>0</v>
      </c>
      <c r="V76" s="60"/>
    </row>
    <row r="77" spans="1:22" ht="8.1" customHeight="1" x14ac:dyDescent="0.2">
      <c r="A77" s="90"/>
      <c r="B77" s="90"/>
      <c r="C77" s="1"/>
      <c r="D77" s="72"/>
      <c r="E77" s="72"/>
      <c r="F77" s="1"/>
      <c r="G77" s="72"/>
      <c r="H77" s="72"/>
      <c r="I77" s="1"/>
      <c r="J77" s="72"/>
      <c r="K77" s="72"/>
      <c r="L77" s="2" t="s">
        <v>106</v>
      </c>
      <c r="M77" s="2" t="s">
        <v>107</v>
      </c>
      <c r="N77" s="79" t="s">
        <v>646</v>
      </c>
      <c r="O77" s="78" t="s">
        <v>634</v>
      </c>
      <c r="P77" s="3">
        <v>0</v>
      </c>
      <c r="Q77" s="3">
        <v>0</v>
      </c>
      <c r="R77" s="3">
        <v>270000</v>
      </c>
      <c r="S77" s="3">
        <v>1000000</v>
      </c>
      <c r="T77" s="3">
        <v>0</v>
      </c>
      <c r="U77" s="3">
        <v>0</v>
      </c>
      <c r="V77" s="60"/>
    </row>
    <row r="78" spans="1:22" ht="8.1" customHeight="1" x14ac:dyDescent="0.2">
      <c r="A78" s="90"/>
      <c r="B78" s="90"/>
      <c r="C78" s="1"/>
      <c r="D78" s="72"/>
      <c r="E78" s="72"/>
      <c r="F78" s="1"/>
      <c r="G78" s="72"/>
      <c r="H78" s="72"/>
      <c r="I78" s="1"/>
      <c r="J78" s="72"/>
      <c r="K78" s="72"/>
      <c r="L78" s="2" t="s">
        <v>106</v>
      </c>
      <c r="M78" s="2" t="s">
        <v>107</v>
      </c>
      <c r="N78" s="79" t="s">
        <v>648</v>
      </c>
      <c r="O78" s="78">
        <v>800</v>
      </c>
      <c r="P78" s="3">
        <v>9415.08</v>
      </c>
      <c r="Q78" s="3">
        <v>9415.08</v>
      </c>
      <c r="R78" s="3">
        <v>0</v>
      </c>
      <c r="S78" s="3">
        <v>0</v>
      </c>
      <c r="T78" s="3">
        <v>0</v>
      </c>
      <c r="U78" s="3">
        <v>0</v>
      </c>
      <c r="V78" s="60"/>
    </row>
    <row r="79" spans="1:22" ht="8.1" customHeight="1" x14ac:dyDescent="0.2">
      <c r="A79" s="90"/>
      <c r="B79" s="90"/>
      <c r="C79" s="1"/>
      <c r="D79" s="72"/>
      <c r="E79" s="72"/>
      <c r="F79" s="1"/>
      <c r="G79" s="72"/>
      <c r="H79" s="72"/>
      <c r="I79" s="1"/>
      <c r="J79" s="72"/>
      <c r="K79" s="72"/>
      <c r="L79" s="2" t="s">
        <v>106</v>
      </c>
      <c r="M79" s="2" t="s">
        <v>107</v>
      </c>
      <c r="N79" s="5" t="s">
        <v>150</v>
      </c>
      <c r="O79" s="2">
        <v>200</v>
      </c>
      <c r="P79" s="3">
        <v>15417008.789999999</v>
      </c>
      <c r="Q79" s="3">
        <v>14450865.58</v>
      </c>
      <c r="R79" s="3">
        <v>14900000</v>
      </c>
      <c r="S79" s="3">
        <v>12845000</v>
      </c>
      <c r="T79" s="3">
        <v>13300000</v>
      </c>
      <c r="U79" s="3">
        <v>13300000</v>
      </c>
      <c r="V79" s="60"/>
    </row>
    <row r="80" spans="1:22" ht="8.1" customHeight="1" x14ac:dyDescent="0.2">
      <c r="A80" s="90"/>
      <c r="B80" s="90"/>
      <c r="C80" s="1"/>
      <c r="D80" s="72"/>
      <c r="E80" s="72"/>
      <c r="F80" s="1"/>
      <c r="G80" s="72"/>
      <c r="H80" s="72"/>
      <c r="I80" s="1"/>
      <c r="J80" s="72"/>
      <c r="K80" s="72"/>
      <c r="L80" s="2" t="s">
        <v>106</v>
      </c>
      <c r="M80" s="2" t="s">
        <v>107</v>
      </c>
      <c r="N80" s="5" t="s">
        <v>101</v>
      </c>
      <c r="O80" s="2">
        <v>200</v>
      </c>
      <c r="P80" s="3">
        <v>758146.78</v>
      </c>
      <c r="Q80" s="3">
        <v>758146.78</v>
      </c>
      <c r="R80" s="3">
        <v>0</v>
      </c>
      <c r="S80" s="3">
        <v>0</v>
      </c>
      <c r="T80" s="3">
        <v>0</v>
      </c>
      <c r="U80" s="3">
        <v>0</v>
      </c>
      <c r="V80" s="60"/>
    </row>
    <row r="81" spans="1:22" ht="8.1" customHeight="1" x14ac:dyDescent="0.2">
      <c r="A81" s="90" t="s">
        <v>0</v>
      </c>
      <c r="B81" s="90"/>
      <c r="C81" s="1" t="s">
        <v>0</v>
      </c>
      <c r="D81" s="72" t="s">
        <v>0</v>
      </c>
      <c r="E81" s="72" t="s">
        <v>0</v>
      </c>
      <c r="F81" s="1" t="s">
        <v>0</v>
      </c>
      <c r="G81" s="72" t="s">
        <v>0</v>
      </c>
      <c r="H81" s="72" t="s">
        <v>0</v>
      </c>
      <c r="I81" s="1" t="s">
        <v>0</v>
      </c>
      <c r="J81" s="72" t="s">
        <v>0</v>
      </c>
      <c r="K81" s="72" t="s">
        <v>0</v>
      </c>
      <c r="L81" s="2" t="s">
        <v>106</v>
      </c>
      <c r="M81" s="2" t="s">
        <v>107</v>
      </c>
      <c r="N81" s="5" t="s">
        <v>101</v>
      </c>
      <c r="O81" s="2">
        <v>800</v>
      </c>
      <c r="P81" s="3">
        <v>133139.78</v>
      </c>
      <c r="Q81" s="3">
        <v>132965.09</v>
      </c>
      <c r="R81" s="3">
        <v>0</v>
      </c>
      <c r="S81" s="3">
        <v>0</v>
      </c>
      <c r="T81" s="3">
        <v>0</v>
      </c>
      <c r="U81" s="3">
        <v>0</v>
      </c>
      <c r="V81" s="60"/>
    </row>
    <row r="82" spans="1:22" ht="8.1" customHeight="1" x14ac:dyDescent="0.2">
      <c r="A82" s="90"/>
      <c r="B82" s="90"/>
      <c r="C82" s="1"/>
      <c r="D82" s="72"/>
      <c r="E82" s="72"/>
      <c r="F82" s="1"/>
      <c r="G82" s="72"/>
      <c r="H82" s="72"/>
      <c r="I82" s="1"/>
      <c r="J82" s="72"/>
      <c r="K82" s="72"/>
      <c r="L82" s="5" t="s">
        <v>53</v>
      </c>
      <c r="M82" s="2">
        <v>13</v>
      </c>
      <c r="N82" s="5" t="s">
        <v>101</v>
      </c>
      <c r="O82" s="2">
        <v>800</v>
      </c>
      <c r="P82" s="3">
        <v>402587.36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60"/>
    </row>
    <row r="83" spans="1:22" ht="8.1" customHeight="1" x14ac:dyDescent="0.2">
      <c r="A83" s="90" t="s">
        <v>0</v>
      </c>
      <c r="B83" s="90"/>
      <c r="C83" s="1" t="s">
        <v>0</v>
      </c>
      <c r="D83" s="72" t="s">
        <v>0</v>
      </c>
      <c r="E83" s="72" t="s">
        <v>0</v>
      </c>
      <c r="F83" s="1" t="s">
        <v>0</v>
      </c>
      <c r="G83" s="72" t="s">
        <v>0</v>
      </c>
      <c r="H83" s="72" t="s">
        <v>0</v>
      </c>
      <c r="I83" s="1" t="s">
        <v>0</v>
      </c>
      <c r="J83" s="72" t="s">
        <v>0</v>
      </c>
      <c r="K83" s="72" t="s">
        <v>0</v>
      </c>
      <c r="L83" s="5" t="s">
        <v>106</v>
      </c>
      <c r="M83" s="5" t="s">
        <v>106</v>
      </c>
      <c r="N83" s="5" t="s">
        <v>864</v>
      </c>
      <c r="O83" s="2">
        <v>200</v>
      </c>
      <c r="P83" s="3">
        <v>0</v>
      </c>
      <c r="Q83" s="3">
        <v>0</v>
      </c>
      <c r="R83" s="3">
        <v>0</v>
      </c>
      <c r="S83" s="3">
        <v>139807.70000000001</v>
      </c>
      <c r="T83" s="3">
        <v>145409.1</v>
      </c>
      <c r="U83" s="3">
        <v>151242</v>
      </c>
      <c r="V83" s="60"/>
    </row>
    <row r="84" spans="1:22" ht="8.1" customHeight="1" x14ac:dyDescent="0.2">
      <c r="A84" s="90"/>
      <c r="B84" s="90"/>
      <c r="C84" s="1"/>
      <c r="D84" s="72"/>
      <c r="E84" s="72"/>
      <c r="F84" s="1"/>
      <c r="G84" s="72"/>
      <c r="H84" s="72"/>
      <c r="I84" s="1"/>
      <c r="J84" s="72"/>
      <c r="K84" s="72"/>
      <c r="L84" s="5" t="s">
        <v>30</v>
      </c>
      <c r="M84" s="5" t="s">
        <v>151</v>
      </c>
      <c r="N84" s="5" t="s">
        <v>873</v>
      </c>
      <c r="O84" s="2">
        <v>200</v>
      </c>
      <c r="P84" s="3">
        <v>0</v>
      </c>
      <c r="Q84" s="3">
        <v>0</v>
      </c>
      <c r="R84" s="3">
        <v>0</v>
      </c>
      <c r="S84" s="3">
        <v>1825437.74</v>
      </c>
      <c r="T84" s="3">
        <v>0</v>
      </c>
      <c r="U84" s="3">
        <v>0</v>
      </c>
      <c r="V84" s="60"/>
    </row>
    <row r="85" spans="1:22" ht="8.1" customHeight="1" x14ac:dyDescent="0.2">
      <c r="A85" s="90"/>
      <c r="B85" s="90"/>
      <c r="C85" s="1"/>
      <c r="D85" s="72"/>
      <c r="E85" s="72"/>
      <c r="F85" s="1"/>
      <c r="G85" s="72"/>
      <c r="H85" s="72"/>
      <c r="I85" s="1"/>
      <c r="J85" s="72"/>
      <c r="K85" s="72"/>
      <c r="L85" s="5" t="s">
        <v>30</v>
      </c>
      <c r="M85" s="5" t="s">
        <v>151</v>
      </c>
      <c r="N85" s="5" t="s">
        <v>874</v>
      </c>
      <c r="O85" s="2">
        <v>200</v>
      </c>
      <c r="P85" s="3">
        <v>0</v>
      </c>
      <c r="Q85" s="3">
        <v>0</v>
      </c>
      <c r="R85" s="3">
        <v>0</v>
      </c>
      <c r="S85" s="3">
        <v>350292.58</v>
      </c>
      <c r="T85" s="3">
        <v>0</v>
      </c>
      <c r="U85" s="3">
        <v>0</v>
      </c>
      <c r="V85" s="60"/>
    </row>
    <row r="86" spans="1:22" ht="8.1" customHeight="1" x14ac:dyDescent="0.2">
      <c r="A86" s="90"/>
      <c r="B86" s="90"/>
      <c r="C86" s="1"/>
      <c r="D86" s="72"/>
      <c r="E86" s="72"/>
      <c r="F86" s="1"/>
      <c r="G86" s="72"/>
      <c r="H86" s="72"/>
      <c r="I86" s="1"/>
      <c r="J86" s="72"/>
      <c r="K86" s="72"/>
      <c r="L86" s="5" t="s">
        <v>30</v>
      </c>
      <c r="M86" s="5" t="s">
        <v>151</v>
      </c>
      <c r="N86" s="5" t="s">
        <v>875</v>
      </c>
      <c r="O86" s="2">
        <v>200</v>
      </c>
      <c r="P86" s="3">
        <v>0</v>
      </c>
      <c r="Q86" s="3">
        <v>0</v>
      </c>
      <c r="R86" s="3">
        <v>0</v>
      </c>
      <c r="S86" s="3">
        <v>1032900</v>
      </c>
      <c r="T86" s="3">
        <v>0</v>
      </c>
      <c r="U86" s="3">
        <v>0</v>
      </c>
      <c r="V86" s="60"/>
    </row>
    <row r="87" spans="1:22" ht="8.1" customHeight="1" x14ac:dyDescent="0.2">
      <c r="A87" s="90"/>
      <c r="B87" s="90"/>
      <c r="C87" s="1"/>
      <c r="D87" s="72"/>
      <c r="E87" s="72"/>
      <c r="F87" s="1"/>
      <c r="G87" s="72"/>
      <c r="H87" s="72"/>
      <c r="I87" s="1"/>
      <c r="J87" s="72"/>
      <c r="K87" s="72"/>
      <c r="L87" s="2" t="s">
        <v>30</v>
      </c>
      <c r="M87" s="2" t="s">
        <v>151</v>
      </c>
      <c r="N87" s="5" t="s">
        <v>152</v>
      </c>
      <c r="O87" s="2">
        <v>200</v>
      </c>
      <c r="P87" s="3">
        <v>475175</v>
      </c>
      <c r="Q87" s="3">
        <v>467781.52</v>
      </c>
      <c r="R87" s="3">
        <v>1640431</v>
      </c>
      <c r="S87" s="3">
        <v>552216.56000000006</v>
      </c>
      <c r="T87" s="3">
        <v>429542.68</v>
      </c>
      <c r="U87" s="3">
        <v>429542.68</v>
      </c>
      <c r="V87" s="60"/>
    </row>
    <row r="88" spans="1:22" ht="7.35" customHeight="1" x14ac:dyDescent="0.2">
      <c r="A88" s="120" t="s">
        <v>153</v>
      </c>
      <c r="B88" s="121"/>
      <c r="C88" s="121"/>
      <c r="D88" s="121"/>
      <c r="E88" s="121"/>
      <c r="F88" s="121"/>
      <c r="G88" s="121"/>
      <c r="H88" s="121"/>
      <c r="I88" s="121"/>
      <c r="J88" s="121"/>
      <c r="K88" s="121"/>
      <c r="L88" s="121"/>
      <c r="M88" s="121"/>
      <c r="N88" s="121"/>
      <c r="O88" s="122"/>
      <c r="P88" s="8">
        <f>SUM(P89:P92)</f>
        <v>35038739.420000002</v>
      </c>
      <c r="Q88" s="8">
        <f t="shared" ref="Q88:U88" si="7">SUM(Q89:Q92)</f>
        <v>34396003.090000004</v>
      </c>
      <c r="R88" s="8">
        <f t="shared" si="7"/>
        <v>19419961.43</v>
      </c>
      <c r="S88" s="8">
        <f t="shared" si="7"/>
        <v>0</v>
      </c>
      <c r="T88" s="8">
        <f t="shared" si="7"/>
        <v>0</v>
      </c>
      <c r="U88" s="8">
        <f t="shared" si="7"/>
        <v>0</v>
      </c>
      <c r="V88" s="60"/>
    </row>
    <row r="89" spans="1:22" ht="57.75" customHeight="1" x14ac:dyDescent="0.2">
      <c r="A89" s="90" t="s">
        <v>0</v>
      </c>
      <c r="B89" s="90"/>
      <c r="C89" s="1" t="s">
        <v>45</v>
      </c>
      <c r="D89" s="72" t="s">
        <v>154</v>
      </c>
      <c r="E89" s="72" t="s">
        <v>47</v>
      </c>
      <c r="F89" s="1" t="s">
        <v>686</v>
      </c>
      <c r="G89" s="72" t="s">
        <v>155</v>
      </c>
      <c r="H89" s="72" t="s">
        <v>156</v>
      </c>
      <c r="I89" s="1" t="s">
        <v>157</v>
      </c>
      <c r="J89" s="72" t="s">
        <v>51</v>
      </c>
      <c r="K89" s="72" t="s">
        <v>158</v>
      </c>
      <c r="L89" s="2" t="s">
        <v>73</v>
      </c>
      <c r="M89" s="2" t="s">
        <v>159</v>
      </c>
      <c r="N89" s="5" t="s">
        <v>818</v>
      </c>
      <c r="O89" s="2">
        <v>800</v>
      </c>
      <c r="P89" s="3">
        <v>1113192.25</v>
      </c>
      <c r="Q89" s="3">
        <v>1113192.25</v>
      </c>
      <c r="R89" s="3">
        <v>0</v>
      </c>
      <c r="S89" s="3">
        <v>0</v>
      </c>
      <c r="T89" s="3">
        <v>0</v>
      </c>
      <c r="U89" s="3">
        <v>0</v>
      </c>
      <c r="V89" s="60"/>
    </row>
    <row r="90" spans="1:22" ht="37.5" customHeight="1" x14ac:dyDescent="0.2">
      <c r="A90" s="90"/>
      <c r="B90" s="90"/>
      <c r="C90" s="1" t="s">
        <v>160</v>
      </c>
      <c r="D90" s="72" t="s">
        <v>83</v>
      </c>
      <c r="E90" s="72" t="s">
        <v>161</v>
      </c>
      <c r="F90" s="1"/>
      <c r="G90" s="72"/>
      <c r="H90" s="72"/>
      <c r="I90" s="1" t="s">
        <v>119</v>
      </c>
      <c r="J90" s="72" t="s">
        <v>162</v>
      </c>
      <c r="K90" s="72" t="s">
        <v>120</v>
      </c>
      <c r="L90" s="2" t="s">
        <v>73</v>
      </c>
      <c r="M90" s="2" t="s">
        <v>159</v>
      </c>
      <c r="N90" s="5" t="s">
        <v>733</v>
      </c>
      <c r="O90" s="2">
        <v>200</v>
      </c>
      <c r="P90" s="3">
        <v>4450</v>
      </c>
      <c r="Q90" s="3">
        <v>4450</v>
      </c>
      <c r="R90" s="3">
        <v>0</v>
      </c>
      <c r="S90" s="3">
        <v>0</v>
      </c>
      <c r="T90" s="3">
        <v>0</v>
      </c>
      <c r="U90" s="3">
        <v>0</v>
      </c>
      <c r="V90" s="60"/>
    </row>
    <row r="91" spans="1:22" ht="33" customHeight="1" x14ac:dyDescent="0.2">
      <c r="A91" s="90" t="s">
        <v>0</v>
      </c>
      <c r="B91" s="90"/>
      <c r="C91" s="1"/>
      <c r="D91" s="72"/>
      <c r="E91" s="72"/>
      <c r="F91" s="1" t="s">
        <v>0</v>
      </c>
      <c r="G91" s="72" t="s">
        <v>0</v>
      </c>
      <c r="H91" s="72" t="s">
        <v>0</v>
      </c>
      <c r="I91" s="1" t="s">
        <v>664</v>
      </c>
      <c r="J91" s="72" t="s">
        <v>162</v>
      </c>
      <c r="K91" s="72" t="s">
        <v>660</v>
      </c>
      <c r="L91" s="2" t="s">
        <v>73</v>
      </c>
      <c r="M91" s="2" t="s">
        <v>159</v>
      </c>
      <c r="N91" s="5" t="s">
        <v>163</v>
      </c>
      <c r="O91" s="2">
        <v>800</v>
      </c>
      <c r="P91" s="3">
        <v>1928262.09</v>
      </c>
      <c r="Q91" s="3">
        <v>1928262.09</v>
      </c>
      <c r="R91" s="3">
        <v>0</v>
      </c>
      <c r="S91" s="3">
        <v>0</v>
      </c>
      <c r="T91" s="3">
        <v>0</v>
      </c>
      <c r="U91" s="3">
        <v>0</v>
      </c>
      <c r="V91" s="60"/>
    </row>
    <row r="92" spans="1:22" ht="15" customHeight="1" x14ac:dyDescent="0.2">
      <c r="A92" s="90"/>
      <c r="B92" s="90"/>
      <c r="C92" s="1"/>
      <c r="D92" s="72"/>
      <c r="E92" s="72"/>
      <c r="F92" s="1"/>
      <c r="G92" s="72"/>
      <c r="H92" s="72"/>
      <c r="I92" s="1"/>
      <c r="J92" s="72"/>
      <c r="K92" s="72"/>
      <c r="L92" s="2" t="s">
        <v>73</v>
      </c>
      <c r="M92" s="2" t="s">
        <v>159</v>
      </c>
      <c r="N92" s="5" t="s">
        <v>739</v>
      </c>
      <c r="O92" s="2">
        <v>200</v>
      </c>
      <c r="P92" s="3">
        <v>31992835.079999998</v>
      </c>
      <c r="Q92" s="3">
        <v>31350098.75</v>
      </c>
      <c r="R92" s="3">
        <v>19419961.43</v>
      </c>
      <c r="S92" s="3">
        <v>0</v>
      </c>
      <c r="T92" s="3">
        <v>0</v>
      </c>
      <c r="U92" s="3">
        <v>0</v>
      </c>
      <c r="V92" s="60"/>
    </row>
    <row r="93" spans="1:22" ht="8.25" customHeight="1" x14ac:dyDescent="0.2">
      <c r="A93" s="123" t="s">
        <v>615</v>
      </c>
      <c r="B93" s="124"/>
      <c r="C93" s="124"/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5"/>
      <c r="P93" s="8">
        <f>SUM(P94:P99)</f>
        <v>90000</v>
      </c>
      <c r="Q93" s="8">
        <f t="shared" ref="Q93:U93" si="8">SUM(Q94:Q99)</f>
        <v>90000</v>
      </c>
      <c r="R93" s="8">
        <f t="shared" si="8"/>
        <v>90000</v>
      </c>
      <c r="S93" s="8">
        <f t="shared" si="8"/>
        <v>91800</v>
      </c>
      <c r="T93" s="8">
        <f t="shared" si="8"/>
        <v>93600</v>
      </c>
      <c r="U93" s="8">
        <f t="shared" si="8"/>
        <v>95000</v>
      </c>
      <c r="V93" s="60"/>
    </row>
    <row r="94" spans="1:22" ht="36" customHeight="1" x14ac:dyDescent="0.2">
      <c r="A94" s="82"/>
      <c r="B94" s="83"/>
      <c r="C94" s="33" t="s">
        <v>616</v>
      </c>
      <c r="D94" s="34" t="s">
        <v>617</v>
      </c>
      <c r="E94" s="34" t="s">
        <v>618</v>
      </c>
      <c r="F94" s="13"/>
      <c r="G94" s="72"/>
      <c r="H94" s="72"/>
      <c r="I94" s="1" t="s">
        <v>666</v>
      </c>
      <c r="J94" s="72" t="s">
        <v>51</v>
      </c>
      <c r="K94" s="72" t="s">
        <v>667</v>
      </c>
      <c r="L94" s="5" t="s">
        <v>221</v>
      </c>
      <c r="M94" s="2">
        <v>14</v>
      </c>
      <c r="N94" s="5" t="s">
        <v>722</v>
      </c>
      <c r="O94" s="2">
        <v>200</v>
      </c>
      <c r="P94" s="3">
        <v>0</v>
      </c>
      <c r="Q94" s="3">
        <v>0</v>
      </c>
      <c r="R94" s="3">
        <v>10000</v>
      </c>
      <c r="S94" s="3">
        <v>10000</v>
      </c>
      <c r="T94" s="3">
        <v>10000</v>
      </c>
      <c r="U94" s="3">
        <v>10000</v>
      </c>
      <c r="V94" s="60"/>
    </row>
    <row r="95" spans="1:22" ht="36" customHeight="1" x14ac:dyDescent="0.2">
      <c r="A95" s="84"/>
      <c r="B95" s="85"/>
      <c r="C95" s="33" t="s">
        <v>616</v>
      </c>
      <c r="D95" s="34" t="s">
        <v>617</v>
      </c>
      <c r="E95" s="34" t="s">
        <v>618</v>
      </c>
      <c r="F95" s="13"/>
      <c r="G95" s="72"/>
      <c r="H95" s="72"/>
      <c r="I95" s="1" t="s">
        <v>666</v>
      </c>
      <c r="J95" s="72" t="s">
        <v>51</v>
      </c>
      <c r="K95" s="72" t="s">
        <v>667</v>
      </c>
      <c r="L95" s="5" t="s">
        <v>221</v>
      </c>
      <c r="M95" s="2">
        <v>14</v>
      </c>
      <c r="N95" s="5" t="s">
        <v>385</v>
      </c>
      <c r="O95" s="2">
        <v>600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60"/>
    </row>
    <row r="96" spans="1:22" ht="30" customHeight="1" x14ac:dyDescent="0.2">
      <c r="A96" s="84"/>
      <c r="B96" s="85"/>
      <c r="C96" s="35" t="s">
        <v>619</v>
      </c>
      <c r="D96" s="36" t="s">
        <v>620</v>
      </c>
      <c r="E96" s="36" t="s">
        <v>621</v>
      </c>
      <c r="F96" s="13"/>
      <c r="G96" s="72"/>
      <c r="H96" s="72"/>
      <c r="I96" s="1" t="s">
        <v>665</v>
      </c>
      <c r="J96" s="72" t="s">
        <v>51</v>
      </c>
      <c r="K96" s="72" t="s">
        <v>660</v>
      </c>
      <c r="L96" s="5" t="s">
        <v>221</v>
      </c>
      <c r="M96" s="2">
        <v>14</v>
      </c>
      <c r="N96" s="5" t="s">
        <v>385</v>
      </c>
      <c r="O96" s="2">
        <v>200</v>
      </c>
      <c r="P96" s="3">
        <v>0</v>
      </c>
      <c r="Q96" s="3">
        <v>0</v>
      </c>
      <c r="R96" s="3">
        <v>40000</v>
      </c>
      <c r="S96" s="3">
        <v>40000</v>
      </c>
      <c r="T96" s="3">
        <v>40000</v>
      </c>
      <c r="U96" s="3">
        <v>40000</v>
      </c>
      <c r="V96" s="60"/>
    </row>
    <row r="97" spans="1:22" ht="12" customHeight="1" x14ac:dyDescent="0.2">
      <c r="A97" s="84"/>
      <c r="B97" s="85"/>
      <c r="C97" s="35"/>
      <c r="D97" s="36"/>
      <c r="E97" s="36"/>
      <c r="F97" s="13"/>
      <c r="G97" s="72"/>
      <c r="H97" s="72"/>
      <c r="I97" s="1"/>
      <c r="J97" s="72"/>
      <c r="K97" s="72"/>
      <c r="L97" s="5" t="s">
        <v>221</v>
      </c>
      <c r="M97" s="2">
        <v>14</v>
      </c>
      <c r="N97" s="5" t="s">
        <v>649</v>
      </c>
      <c r="O97" s="2" t="s">
        <v>634</v>
      </c>
      <c r="P97" s="3">
        <v>0</v>
      </c>
      <c r="Q97" s="3">
        <v>0</v>
      </c>
      <c r="R97" s="3">
        <v>10000</v>
      </c>
      <c r="S97" s="3">
        <v>10000</v>
      </c>
      <c r="T97" s="3">
        <v>10000</v>
      </c>
      <c r="U97" s="3">
        <v>10000</v>
      </c>
      <c r="V97" s="60"/>
    </row>
    <row r="98" spans="1:22" ht="12.75" customHeight="1" x14ac:dyDescent="0.2">
      <c r="A98" s="84"/>
      <c r="B98" s="85"/>
      <c r="C98" s="40"/>
      <c r="D98" s="41"/>
      <c r="E98" s="41"/>
      <c r="F98" s="42"/>
      <c r="G98" s="28"/>
      <c r="H98" s="28"/>
      <c r="I98" s="27"/>
      <c r="J98" s="28"/>
      <c r="K98" s="28"/>
      <c r="L98" s="117" t="s">
        <v>221</v>
      </c>
      <c r="M98" s="116">
        <v>14</v>
      </c>
      <c r="N98" s="117" t="s">
        <v>650</v>
      </c>
      <c r="O98" s="116" t="s">
        <v>634</v>
      </c>
      <c r="P98" s="3">
        <v>0</v>
      </c>
      <c r="Q98" s="3">
        <v>0</v>
      </c>
      <c r="R98" s="29">
        <v>30000</v>
      </c>
      <c r="S98" s="29">
        <v>31800</v>
      </c>
      <c r="T98" s="29">
        <v>33600</v>
      </c>
      <c r="U98" s="29">
        <v>35000</v>
      </c>
      <c r="V98" s="60"/>
    </row>
    <row r="99" spans="1:22" ht="12.75" customHeight="1" x14ac:dyDescent="0.2">
      <c r="A99" s="88"/>
      <c r="B99" s="96"/>
      <c r="C99" s="35"/>
      <c r="D99" s="36"/>
      <c r="E99" s="36"/>
      <c r="F99" s="15"/>
      <c r="G99" s="21"/>
      <c r="H99" s="21"/>
      <c r="I99" s="15"/>
      <c r="J99" s="21"/>
      <c r="K99" s="21"/>
      <c r="L99" s="9" t="s">
        <v>221</v>
      </c>
      <c r="M99" s="10">
        <v>14</v>
      </c>
      <c r="N99" s="9" t="s">
        <v>776</v>
      </c>
      <c r="O99" s="10">
        <v>200</v>
      </c>
      <c r="P99" s="7">
        <v>90000</v>
      </c>
      <c r="Q99" s="7">
        <v>90000</v>
      </c>
      <c r="R99" s="7">
        <v>0</v>
      </c>
      <c r="S99" s="7">
        <v>0</v>
      </c>
      <c r="T99" s="7">
        <v>0</v>
      </c>
      <c r="U99" s="7">
        <v>0</v>
      </c>
      <c r="V99" s="60"/>
    </row>
    <row r="100" spans="1:22" ht="16.5" customHeight="1" x14ac:dyDescent="0.2">
      <c r="A100" s="126" t="s">
        <v>880</v>
      </c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8"/>
      <c r="P100" s="25">
        <f t="shared" ref="P100:U100" si="9">SUM(P101:P113)</f>
        <v>565141242.53999996</v>
      </c>
      <c r="Q100" s="25">
        <f t="shared" si="9"/>
        <v>565141242.53999996</v>
      </c>
      <c r="R100" s="25">
        <f t="shared" si="9"/>
        <v>594717380.5</v>
      </c>
      <c r="S100" s="25">
        <f t="shared" si="9"/>
        <v>403243220.5</v>
      </c>
      <c r="T100" s="25">
        <f t="shared" si="9"/>
        <v>414320774.00999999</v>
      </c>
      <c r="U100" s="25">
        <f t="shared" si="9"/>
        <v>423829074.18999994</v>
      </c>
      <c r="V100" s="60"/>
    </row>
    <row r="101" spans="1:22" ht="71.25" customHeight="1" x14ac:dyDescent="0.2">
      <c r="A101" s="90" t="s">
        <v>0</v>
      </c>
      <c r="B101" s="90"/>
      <c r="C101" s="1" t="s">
        <v>45</v>
      </c>
      <c r="D101" s="72" t="s">
        <v>164</v>
      </c>
      <c r="E101" s="72" t="s">
        <v>47</v>
      </c>
      <c r="F101" s="1" t="s">
        <v>78</v>
      </c>
      <c r="G101" s="72" t="s">
        <v>51</v>
      </c>
      <c r="H101" s="72" t="s">
        <v>79</v>
      </c>
      <c r="I101" s="1" t="s">
        <v>165</v>
      </c>
      <c r="J101" s="72" t="s">
        <v>51</v>
      </c>
      <c r="K101" s="72" t="s">
        <v>166</v>
      </c>
      <c r="L101" s="2" t="s">
        <v>167</v>
      </c>
      <c r="M101" s="2" t="s">
        <v>53</v>
      </c>
      <c r="N101" s="5" t="s">
        <v>179</v>
      </c>
      <c r="O101" s="2">
        <v>600</v>
      </c>
      <c r="P101" s="3">
        <v>42040255.399999999</v>
      </c>
      <c r="Q101" s="3">
        <v>42040255.399999999</v>
      </c>
      <c r="R101" s="3">
        <v>47031138.640000001</v>
      </c>
      <c r="S101" s="3">
        <v>62353257.57</v>
      </c>
      <c r="T101" s="3">
        <v>62640026.020000003</v>
      </c>
      <c r="U101" s="3">
        <v>62870007.020000003</v>
      </c>
      <c r="V101" s="60"/>
    </row>
    <row r="102" spans="1:22" ht="31.5" customHeight="1" x14ac:dyDescent="0.2">
      <c r="A102" s="90"/>
      <c r="B102" s="90"/>
      <c r="C102" s="1" t="s">
        <v>168</v>
      </c>
      <c r="D102" s="72" t="s">
        <v>169</v>
      </c>
      <c r="E102" s="72" t="s">
        <v>170</v>
      </c>
      <c r="F102" s="1" t="s">
        <v>85</v>
      </c>
      <c r="G102" s="72" t="s">
        <v>86</v>
      </c>
      <c r="H102" s="72" t="s">
        <v>87</v>
      </c>
      <c r="I102" s="1" t="s">
        <v>171</v>
      </c>
      <c r="J102" s="72" t="s">
        <v>51</v>
      </c>
      <c r="K102" s="72" t="s">
        <v>172</v>
      </c>
      <c r="L102" s="2" t="s">
        <v>167</v>
      </c>
      <c r="M102" s="2" t="s">
        <v>53</v>
      </c>
      <c r="N102" s="5" t="s">
        <v>694</v>
      </c>
      <c r="O102" s="2">
        <v>600</v>
      </c>
      <c r="P102" s="3">
        <v>26939375.899999999</v>
      </c>
      <c r="Q102" s="3">
        <v>26939375.899999999</v>
      </c>
      <c r="R102" s="3">
        <v>37283722.719999999</v>
      </c>
      <c r="S102" s="3">
        <v>31474601.43</v>
      </c>
      <c r="T102" s="3">
        <v>31198436.960000001</v>
      </c>
      <c r="U102" s="3">
        <v>30924323.73</v>
      </c>
      <c r="V102" s="60"/>
    </row>
    <row r="103" spans="1:22" ht="36.75" customHeight="1" x14ac:dyDescent="0.2">
      <c r="A103" s="90" t="s">
        <v>0</v>
      </c>
      <c r="B103" s="90"/>
      <c r="C103" s="1" t="s">
        <v>174</v>
      </c>
      <c r="D103" s="72" t="s">
        <v>51</v>
      </c>
      <c r="E103" s="72" t="s">
        <v>175</v>
      </c>
      <c r="F103" s="1" t="s">
        <v>176</v>
      </c>
      <c r="G103" s="72" t="s">
        <v>51</v>
      </c>
      <c r="H103" s="72" t="s">
        <v>177</v>
      </c>
      <c r="I103" s="1" t="s">
        <v>55</v>
      </c>
      <c r="J103" s="72" t="s">
        <v>178</v>
      </c>
      <c r="K103" s="72" t="s">
        <v>57</v>
      </c>
      <c r="L103" s="2" t="s">
        <v>167</v>
      </c>
      <c r="M103" s="2" t="s">
        <v>53</v>
      </c>
      <c r="N103" s="5" t="s">
        <v>185</v>
      </c>
      <c r="O103" s="2">
        <v>600</v>
      </c>
      <c r="P103" s="3">
        <v>8732999.9199999999</v>
      </c>
      <c r="Q103" s="3">
        <v>8732999.9199999999</v>
      </c>
      <c r="R103" s="3">
        <v>9769753.4399999995</v>
      </c>
      <c r="S103" s="3">
        <v>11965285.42</v>
      </c>
      <c r="T103" s="3">
        <v>12020314.890000001</v>
      </c>
      <c r="U103" s="3">
        <v>12064447.119999999</v>
      </c>
      <c r="V103" s="60"/>
    </row>
    <row r="104" spans="1:22" ht="39" customHeight="1" x14ac:dyDescent="0.2">
      <c r="A104" s="90" t="s">
        <v>0</v>
      </c>
      <c r="B104" s="90"/>
      <c r="C104" s="1" t="s">
        <v>180</v>
      </c>
      <c r="D104" s="72" t="s">
        <v>51</v>
      </c>
      <c r="E104" s="72" t="s">
        <v>181</v>
      </c>
      <c r="F104" s="1" t="s">
        <v>182</v>
      </c>
      <c r="G104" s="72" t="s">
        <v>183</v>
      </c>
      <c r="H104" s="72" t="s">
        <v>184</v>
      </c>
      <c r="I104" s="1" t="s">
        <v>61</v>
      </c>
      <c r="J104" s="72" t="s">
        <v>51</v>
      </c>
      <c r="K104" s="72" t="s">
        <v>62</v>
      </c>
      <c r="L104" s="2" t="s">
        <v>167</v>
      </c>
      <c r="M104" s="2" t="s">
        <v>53</v>
      </c>
      <c r="N104" s="5" t="s">
        <v>190</v>
      </c>
      <c r="O104" s="2">
        <v>600</v>
      </c>
      <c r="P104" s="3">
        <v>145664171.94</v>
      </c>
      <c r="Q104" s="3">
        <v>145664171.94</v>
      </c>
      <c r="R104" s="3">
        <v>149042443.38</v>
      </c>
      <c r="S104" s="3">
        <v>162000271.21000001</v>
      </c>
      <c r="T104" s="3">
        <v>169299718.77000001</v>
      </c>
      <c r="U104" s="3">
        <v>176830229.31999999</v>
      </c>
      <c r="V104" s="60"/>
    </row>
    <row r="105" spans="1:22" ht="52.5" customHeight="1" x14ac:dyDescent="0.2">
      <c r="A105" s="90" t="s">
        <v>0</v>
      </c>
      <c r="B105" s="90"/>
      <c r="C105" s="1" t="s">
        <v>0</v>
      </c>
      <c r="D105" s="72" t="s">
        <v>0</v>
      </c>
      <c r="E105" s="72" t="s">
        <v>0</v>
      </c>
      <c r="F105" s="1" t="s">
        <v>186</v>
      </c>
      <c r="G105" s="72" t="s">
        <v>51</v>
      </c>
      <c r="H105" s="72" t="s">
        <v>132</v>
      </c>
      <c r="I105" s="1" t="s">
        <v>187</v>
      </c>
      <c r="J105" s="72" t="s">
        <v>51</v>
      </c>
      <c r="K105" s="72" t="s">
        <v>188</v>
      </c>
      <c r="L105" s="2" t="s">
        <v>167</v>
      </c>
      <c r="M105" s="2" t="s">
        <v>53</v>
      </c>
      <c r="N105" s="5" t="s">
        <v>191</v>
      </c>
      <c r="O105" s="2">
        <v>600</v>
      </c>
      <c r="P105" s="3">
        <v>18045651.57</v>
      </c>
      <c r="Q105" s="3">
        <v>18045651.57</v>
      </c>
      <c r="R105" s="3">
        <v>16102349</v>
      </c>
      <c r="S105" s="3">
        <v>15816421.869999999</v>
      </c>
      <c r="T105" s="3">
        <v>15816421.869999999</v>
      </c>
      <c r="U105" s="3">
        <v>15816421.869999999</v>
      </c>
      <c r="V105" s="60"/>
    </row>
    <row r="106" spans="1:22" ht="44.25" customHeight="1" x14ac:dyDescent="0.2">
      <c r="A106" s="90" t="s">
        <v>0</v>
      </c>
      <c r="B106" s="90"/>
      <c r="C106" s="1" t="s">
        <v>0</v>
      </c>
      <c r="D106" s="72" t="s">
        <v>0</v>
      </c>
      <c r="E106" s="72" t="s">
        <v>0</v>
      </c>
      <c r="F106" s="1" t="s">
        <v>0</v>
      </c>
      <c r="G106" s="72" t="s">
        <v>0</v>
      </c>
      <c r="H106" s="72" t="s">
        <v>0</v>
      </c>
      <c r="I106" s="1" t="s">
        <v>97</v>
      </c>
      <c r="J106" s="72" t="s">
        <v>189</v>
      </c>
      <c r="K106" s="72" t="s">
        <v>98</v>
      </c>
      <c r="L106" s="2" t="s">
        <v>167</v>
      </c>
      <c r="M106" s="2" t="s">
        <v>53</v>
      </c>
      <c r="N106" s="5" t="s">
        <v>193</v>
      </c>
      <c r="O106" s="2">
        <v>600</v>
      </c>
      <c r="P106" s="3">
        <v>55226792.060000002</v>
      </c>
      <c r="Q106" s="3">
        <v>55226792.060000002</v>
      </c>
      <c r="R106" s="3">
        <v>55333619.920000002</v>
      </c>
      <c r="S106" s="3">
        <v>63245121.380000003</v>
      </c>
      <c r="T106" s="3">
        <v>65710691.5</v>
      </c>
      <c r="U106" s="3">
        <v>68273408.469999999</v>
      </c>
      <c r="V106" s="60"/>
    </row>
    <row r="107" spans="1:22" ht="33" customHeight="1" x14ac:dyDescent="0.2">
      <c r="A107" s="90" t="s">
        <v>0</v>
      </c>
      <c r="B107" s="90"/>
      <c r="C107" s="1" t="s">
        <v>0</v>
      </c>
      <c r="D107" s="72" t="s">
        <v>0</v>
      </c>
      <c r="E107" s="72" t="s">
        <v>0</v>
      </c>
      <c r="F107" s="1" t="s">
        <v>0</v>
      </c>
      <c r="G107" s="72" t="s">
        <v>0</v>
      </c>
      <c r="H107" s="72" t="s">
        <v>0</v>
      </c>
      <c r="I107" s="1" t="s">
        <v>119</v>
      </c>
      <c r="J107" s="72" t="s">
        <v>147</v>
      </c>
      <c r="K107" s="72" t="s">
        <v>120</v>
      </c>
      <c r="L107" s="2" t="s">
        <v>167</v>
      </c>
      <c r="M107" s="2" t="s">
        <v>53</v>
      </c>
      <c r="N107" s="5" t="s">
        <v>194</v>
      </c>
      <c r="O107" s="2">
        <v>600</v>
      </c>
      <c r="P107" s="3">
        <v>70658590.75</v>
      </c>
      <c r="Q107" s="3">
        <v>70658590.75</v>
      </c>
      <c r="R107" s="3">
        <v>55640237.909999996</v>
      </c>
      <c r="S107" s="3">
        <v>56193161.619999997</v>
      </c>
      <c r="T107" s="3">
        <v>57440064</v>
      </c>
      <c r="U107" s="3">
        <v>56855136.659999996</v>
      </c>
      <c r="V107" s="60"/>
    </row>
    <row r="108" spans="1:22" ht="33" customHeight="1" x14ac:dyDescent="0.2">
      <c r="A108" s="90"/>
      <c r="B108" s="90"/>
      <c r="C108" s="1"/>
      <c r="D108" s="72"/>
      <c r="E108" s="72"/>
      <c r="F108" s="1"/>
      <c r="G108" s="72"/>
      <c r="H108" s="72"/>
      <c r="I108" s="1" t="s">
        <v>192</v>
      </c>
      <c r="J108" s="72" t="s">
        <v>117</v>
      </c>
      <c r="K108" s="72" t="s">
        <v>120</v>
      </c>
      <c r="L108" s="2" t="s">
        <v>167</v>
      </c>
      <c r="M108" s="2" t="s">
        <v>53</v>
      </c>
      <c r="N108" s="5" t="s">
        <v>764</v>
      </c>
      <c r="O108" s="2">
        <v>600</v>
      </c>
      <c r="P108" s="3">
        <v>0</v>
      </c>
      <c r="Q108" s="3">
        <v>0</v>
      </c>
      <c r="R108" s="3">
        <v>10389304</v>
      </c>
      <c r="S108" s="3">
        <v>0</v>
      </c>
      <c r="T108" s="3">
        <v>0</v>
      </c>
      <c r="U108" s="3">
        <v>0</v>
      </c>
      <c r="V108" s="60"/>
    </row>
    <row r="109" spans="1:22" ht="33" customHeight="1" x14ac:dyDescent="0.2">
      <c r="A109" s="90"/>
      <c r="B109" s="90"/>
      <c r="C109" s="1"/>
      <c r="D109" s="72"/>
      <c r="E109" s="72"/>
      <c r="F109" s="1"/>
      <c r="G109" s="72"/>
      <c r="H109" s="72"/>
      <c r="I109" s="1" t="s">
        <v>99</v>
      </c>
      <c r="J109" s="72" t="s">
        <v>51</v>
      </c>
      <c r="K109" s="72" t="s">
        <v>100</v>
      </c>
      <c r="L109" s="2" t="s">
        <v>167</v>
      </c>
      <c r="M109" s="2" t="s">
        <v>53</v>
      </c>
      <c r="N109" s="5" t="s">
        <v>833</v>
      </c>
      <c r="O109" s="2">
        <v>600</v>
      </c>
      <c r="P109" s="3">
        <v>0</v>
      </c>
      <c r="Q109" s="3">
        <v>0</v>
      </c>
      <c r="R109" s="3">
        <v>15000000</v>
      </c>
      <c r="S109" s="3">
        <v>0</v>
      </c>
      <c r="T109" s="3">
        <v>0</v>
      </c>
      <c r="U109" s="3">
        <v>0</v>
      </c>
      <c r="V109" s="60"/>
    </row>
    <row r="110" spans="1:22" ht="30.75" customHeight="1" x14ac:dyDescent="0.2">
      <c r="A110" s="90" t="s">
        <v>0</v>
      </c>
      <c r="B110" s="90"/>
      <c r="C110" s="1" t="s">
        <v>0</v>
      </c>
      <c r="D110" s="72" t="s">
        <v>0</v>
      </c>
      <c r="E110" s="72" t="s">
        <v>0</v>
      </c>
      <c r="F110" s="1" t="s">
        <v>0</v>
      </c>
      <c r="G110" s="72" t="s">
        <v>0</v>
      </c>
      <c r="H110" s="72" t="s">
        <v>0</v>
      </c>
      <c r="I110" s="27" t="s">
        <v>668</v>
      </c>
      <c r="J110" s="28" t="s">
        <v>117</v>
      </c>
      <c r="K110" s="28" t="s">
        <v>660</v>
      </c>
      <c r="L110" s="2" t="s">
        <v>167</v>
      </c>
      <c r="M110" s="2" t="s">
        <v>53</v>
      </c>
      <c r="N110" s="5" t="s">
        <v>195</v>
      </c>
      <c r="O110" s="2">
        <v>600</v>
      </c>
      <c r="P110" s="3">
        <v>84600</v>
      </c>
      <c r="Q110" s="3">
        <v>84600</v>
      </c>
      <c r="R110" s="3">
        <v>65100</v>
      </c>
      <c r="S110" s="3">
        <v>65100</v>
      </c>
      <c r="T110" s="3">
        <v>65100</v>
      </c>
      <c r="U110" s="3">
        <v>65100</v>
      </c>
      <c r="V110" s="60"/>
    </row>
    <row r="111" spans="1:22" ht="10.9" customHeight="1" x14ac:dyDescent="0.2">
      <c r="A111" s="90"/>
      <c r="B111" s="90"/>
      <c r="C111" s="1" t="s">
        <v>0</v>
      </c>
      <c r="D111" s="72" t="s">
        <v>0</v>
      </c>
      <c r="E111" s="72" t="s">
        <v>0</v>
      </c>
      <c r="F111" s="1" t="s">
        <v>0</v>
      </c>
      <c r="G111" s="72" t="s">
        <v>0</v>
      </c>
      <c r="H111" s="72" t="s">
        <v>0</v>
      </c>
      <c r="I111" s="1" t="s">
        <v>0</v>
      </c>
      <c r="J111" s="72" t="s">
        <v>0</v>
      </c>
      <c r="K111" s="72" t="s">
        <v>0</v>
      </c>
      <c r="L111" s="2" t="s">
        <v>167</v>
      </c>
      <c r="M111" s="2" t="s">
        <v>53</v>
      </c>
      <c r="N111" s="5" t="s">
        <v>693</v>
      </c>
      <c r="O111" s="2">
        <v>400</v>
      </c>
      <c r="P111" s="3">
        <v>190865500</v>
      </c>
      <c r="Q111" s="3">
        <v>190865500</v>
      </c>
      <c r="R111" s="3">
        <v>198882011.49000001</v>
      </c>
      <c r="S111" s="3">
        <v>0</v>
      </c>
      <c r="T111" s="3">
        <v>0</v>
      </c>
      <c r="U111" s="3">
        <v>0</v>
      </c>
      <c r="V111" s="60"/>
    </row>
    <row r="112" spans="1:22" ht="10.9" customHeight="1" x14ac:dyDescent="0.2">
      <c r="A112" s="90"/>
      <c r="B112" s="90"/>
      <c r="C112" s="1"/>
      <c r="D112" s="72"/>
      <c r="E112" s="72"/>
      <c r="F112" s="1"/>
      <c r="G112" s="72"/>
      <c r="H112" s="72"/>
      <c r="I112" s="1"/>
      <c r="J112" s="72"/>
      <c r="K112" s="72"/>
      <c r="L112" s="2" t="s">
        <v>167</v>
      </c>
      <c r="M112" s="2" t="s">
        <v>53</v>
      </c>
      <c r="N112" s="5" t="s">
        <v>751</v>
      </c>
      <c r="O112" s="2">
        <v>600</v>
      </c>
      <c r="P112" s="3">
        <v>6877305</v>
      </c>
      <c r="Q112" s="3">
        <v>6877305</v>
      </c>
      <c r="R112" s="3">
        <v>0</v>
      </c>
      <c r="S112" s="3">
        <v>0</v>
      </c>
      <c r="T112" s="3">
        <v>0</v>
      </c>
      <c r="U112" s="3">
        <v>0</v>
      </c>
      <c r="V112" s="60"/>
    </row>
    <row r="113" spans="1:22" ht="10.9" customHeight="1" x14ac:dyDescent="0.2">
      <c r="A113" s="90" t="s">
        <v>0</v>
      </c>
      <c r="B113" s="90"/>
      <c r="C113" s="1" t="s">
        <v>0</v>
      </c>
      <c r="D113" s="72" t="s">
        <v>0</v>
      </c>
      <c r="E113" s="72" t="s">
        <v>0</v>
      </c>
      <c r="F113" s="1" t="s">
        <v>0</v>
      </c>
      <c r="G113" s="72" t="s">
        <v>0</v>
      </c>
      <c r="H113" s="72" t="s">
        <v>0</v>
      </c>
      <c r="I113" s="1" t="s">
        <v>0</v>
      </c>
      <c r="J113" s="72" t="s">
        <v>0</v>
      </c>
      <c r="K113" s="72" t="s">
        <v>0</v>
      </c>
      <c r="L113" s="2" t="s">
        <v>167</v>
      </c>
      <c r="M113" s="2" t="s">
        <v>113</v>
      </c>
      <c r="N113" s="5" t="s">
        <v>197</v>
      </c>
      <c r="O113" s="2">
        <v>600</v>
      </c>
      <c r="P113" s="3">
        <v>6000</v>
      </c>
      <c r="Q113" s="3">
        <v>6000</v>
      </c>
      <c r="R113" s="3">
        <v>177700</v>
      </c>
      <c r="S113" s="3">
        <v>130000</v>
      </c>
      <c r="T113" s="3">
        <v>130000</v>
      </c>
      <c r="U113" s="3">
        <v>130000</v>
      </c>
      <c r="V113" s="60"/>
    </row>
    <row r="114" spans="1:22" ht="12" customHeight="1" x14ac:dyDescent="0.2">
      <c r="A114" s="120" t="s">
        <v>881</v>
      </c>
      <c r="B114" s="121"/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2"/>
      <c r="P114" s="8">
        <f t="shared" ref="P114:U114" si="10">SUM(P115:P137)</f>
        <v>971372342.89999998</v>
      </c>
      <c r="Q114" s="8">
        <f t="shared" si="10"/>
        <v>957812990.95000005</v>
      </c>
      <c r="R114" s="8">
        <f t="shared" si="10"/>
        <v>155861426.50999999</v>
      </c>
      <c r="S114" s="8">
        <f t="shared" si="10"/>
        <v>228769392.98000002</v>
      </c>
      <c r="T114" s="8">
        <f t="shared" si="10"/>
        <v>218676944.25999999</v>
      </c>
      <c r="U114" s="8">
        <f t="shared" si="10"/>
        <v>203511105.38000003</v>
      </c>
      <c r="V114" s="60"/>
    </row>
    <row r="115" spans="1:22" ht="36.75" customHeight="1" x14ac:dyDescent="0.2">
      <c r="A115" s="90" t="s">
        <v>0</v>
      </c>
      <c r="B115" s="90"/>
      <c r="C115" s="1" t="s">
        <v>45</v>
      </c>
      <c r="D115" s="72" t="s">
        <v>164</v>
      </c>
      <c r="E115" s="72" t="s">
        <v>47</v>
      </c>
      <c r="F115" s="1" t="s">
        <v>78</v>
      </c>
      <c r="G115" s="72" t="s">
        <v>51</v>
      </c>
      <c r="H115" s="72" t="s">
        <v>79</v>
      </c>
      <c r="I115" s="1" t="s">
        <v>198</v>
      </c>
      <c r="J115" s="72" t="s">
        <v>51</v>
      </c>
      <c r="K115" s="72" t="s">
        <v>199</v>
      </c>
      <c r="L115" s="2" t="s">
        <v>167</v>
      </c>
      <c r="M115" s="2" t="s">
        <v>107</v>
      </c>
      <c r="N115" s="5" t="s">
        <v>191</v>
      </c>
      <c r="O115" s="2">
        <v>600</v>
      </c>
      <c r="P115" s="3">
        <v>18988201.34</v>
      </c>
      <c r="Q115" s="3">
        <v>18988201.34</v>
      </c>
      <c r="R115" s="3">
        <v>14547453.960000001</v>
      </c>
      <c r="S115" s="3">
        <v>14544088.91</v>
      </c>
      <c r="T115" s="3">
        <v>14544088.91</v>
      </c>
      <c r="U115" s="3">
        <v>14544088.91</v>
      </c>
      <c r="V115" s="60"/>
    </row>
    <row r="116" spans="1:22" ht="39" customHeight="1" x14ac:dyDescent="0.2">
      <c r="A116" s="90" t="s">
        <v>0</v>
      </c>
      <c r="B116" s="90"/>
      <c r="C116" s="1" t="s">
        <v>168</v>
      </c>
      <c r="D116" s="72" t="s">
        <v>169</v>
      </c>
      <c r="E116" s="72" t="s">
        <v>170</v>
      </c>
      <c r="F116" s="1" t="s">
        <v>85</v>
      </c>
      <c r="G116" s="72" t="s">
        <v>86</v>
      </c>
      <c r="H116" s="72" t="s">
        <v>87</v>
      </c>
      <c r="I116" s="1" t="s">
        <v>171</v>
      </c>
      <c r="J116" s="72" t="s">
        <v>51</v>
      </c>
      <c r="K116" s="72" t="s">
        <v>172</v>
      </c>
      <c r="L116" s="2" t="s">
        <v>167</v>
      </c>
      <c r="M116" s="2" t="s">
        <v>107</v>
      </c>
      <c r="N116" s="5" t="s">
        <v>193</v>
      </c>
      <c r="O116" s="2">
        <v>600</v>
      </c>
      <c r="P116" s="3">
        <v>43178522.119999997</v>
      </c>
      <c r="Q116" s="3">
        <v>43178522.119999997</v>
      </c>
      <c r="R116" s="3">
        <v>50408282.450000003</v>
      </c>
      <c r="S116" s="3">
        <v>82660298.420000002</v>
      </c>
      <c r="T116" s="3">
        <v>85895914.75</v>
      </c>
      <c r="U116" s="3">
        <v>89245855.430000007</v>
      </c>
      <c r="V116" s="60"/>
    </row>
    <row r="117" spans="1:22" ht="31.5" customHeight="1" x14ac:dyDescent="0.2">
      <c r="A117" s="90" t="s">
        <v>0</v>
      </c>
      <c r="B117" s="90"/>
      <c r="C117" s="1" t="s">
        <v>174</v>
      </c>
      <c r="D117" s="72" t="s">
        <v>51</v>
      </c>
      <c r="E117" s="72" t="s">
        <v>175</v>
      </c>
      <c r="F117" s="1" t="s">
        <v>182</v>
      </c>
      <c r="G117" s="72" t="s">
        <v>183</v>
      </c>
      <c r="H117" s="72" t="s">
        <v>184</v>
      </c>
      <c r="I117" s="1" t="s">
        <v>55</v>
      </c>
      <c r="J117" s="72" t="s">
        <v>178</v>
      </c>
      <c r="K117" s="72" t="s">
        <v>57</v>
      </c>
      <c r="L117" s="2" t="s">
        <v>167</v>
      </c>
      <c r="M117" s="2" t="s">
        <v>107</v>
      </c>
      <c r="N117" s="5" t="s">
        <v>194</v>
      </c>
      <c r="O117" s="2">
        <v>600</v>
      </c>
      <c r="P117" s="3">
        <v>20788053.460000001</v>
      </c>
      <c r="Q117" s="3">
        <v>20788053.460000001</v>
      </c>
      <c r="R117" s="3">
        <v>35063488.520000003</v>
      </c>
      <c r="S117" s="3">
        <v>48464724.700000003</v>
      </c>
      <c r="T117" s="3">
        <v>48578640.640000001</v>
      </c>
      <c r="U117" s="3">
        <v>47680991.770000003</v>
      </c>
      <c r="V117" s="60"/>
    </row>
    <row r="118" spans="1:22" ht="31.5" customHeight="1" x14ac:dyDescent="0.2">
      <c r="A118" s="90"/>
      <c r="B118" s="90"/>
      <c r="C118" s="1" t="s">
        <v>200</v>
      </c>
      <c r="D118" s="72" t="s">
        <v>0</v>
      </c>
      <c r="E118" s="72" t="s">
        <v>201</v>
      </c>
      <c r="F118" s="1" t="s">
        <v>186</v>
      </c>
      <c r="G118" s="72" t="s">
        <v>51</v>
      </c>
      <c r="H118" s="72" t="s">
        <v>132</v>
      </c>
      <c r="I118" s="1" t="s">
        <v>61</v>
      </c>
      <c r="J118" s="72" t="s">
        <v>51</v>
      </c>
      <c r="K118" s="72" t="s">
        <v>62</v>
      </c>
      <c r="L118" s="2" t="s">
        <v>167</v>
      </c>
      <c r="M118" s="2" t="s">
        <v>107</v>
      </c>
      <c r="N118" s="5" t="s">
        <v>764</v>
      </c>
      <c r="O118" s="2">
        <v>600</v>
      </c>
      <c r="P118" s="3">
        <v>0</v>
      </c>
      <c r="Q118" s="3">
        <v>0</v>
      </c>
      <c r="R118" s="3">
        <v>6067625.0300000003</v>
      </c>
      <c r="S118" s="3">
        <v>0</v>
      </c>
      <c r="T118" s="3">
        <v>0</v>
      </c>
      <c r="U118" s="3">
        <v>0</v>
      </c>
      <c r="V118" s="60"/>
    </row>
    <row r="119" spans="1:22" ht="36.75" customHeight="1" x14ac:dyDescent="0.2">
      <c r="A119" s="90" t="s">
        <v>0</v>
      </c>
      <c r="B119" s="90"/>
      <c r="C119" s="1" t="s">
        <v>202</v>
      </c>
      <c r="D119" s="72" t="s">
        <v>203</v>
      </c>
      <c r="E119" s="72" t="s">
        <v>204</v>
      </c>
      <c r="F119" s="1" t="s">
        <v>0</v>
      </c>
      <c r="G119" s="72" t="s">
        <v>0</v>
      </c>
      <c r="H119" s="72" t="s">
        <v>0</v>
      </c>
      <c r="I119" s="1" t="s">
        <v>187</v>
      </c>
      <c r="J119" s="72" t="s">
        <v>51</v>
      </c>
      <c r="K119" s="72" t="s">
        <v>188</v>
      </c>
      <c r="L119" s="2" t="s">
        <v>167</v>
      </c>
      <c r="M119" s="2" t="s">
        <v>107</v>
      </c>
      <c r="N119" s="5" t="s">
        <v>205</v>
      </c>
      <c r="O119" s="2">
        <v>600</v>
      </c>
      <c r="P119" s="3">
        <v>1234199.55</v>
      </c>
      <c r="Q119" s="3">
        <v>1234044.07</v>
      </c>
      <c r="R119" s="3">
        <v>422776</v>
      </c>
      <c r="S119" s="3">
        <v>438400</v>
      </c>
      <c r="T119" s="3">
        <v>438400</v>
      </c>
      <c r="U119" s="3">
        <v>438400</v>
      </c>
      <c r="V119" s="60"/>
    </row>
    <row r="120" spans="1:22" ht="50.25" customHeight="1" x14ac:dyDescent="0.2">
      <c r="A120" s="90"/>
      <c r="B120" s="90"/>
      <c r="C120" s="1" t="s">
        <v>0</v>
      </c>
      <c r="D120" s="72" t="s">
        <v>0</v>
      </c>
      <c r="E120" s="72" t="s">
        <v>0</v>
      </c>
      <c r="F120" s="1" t="s">
        <v>0</v>
      </c>
      <c r="G120" s="72" t="s">
        <v>0</v>
      </c>
      <c r="H120" s="72" t="s">
        <v>0</v>
      </c>
      <c r="I120" s="1" t="s">
        <v>97</v>
      </c>
      <c r="J120" s="72" t="s">
        <v>51</v>
      </c>
      <c r="K120" s="72" t="s">
        <v>98</v>
      </c>
      <c r="L120" s="2" t="s">
        <v>167</v>
      </c>
      <c r="M120" s="2" t="s">
        <v>107</v>
      </c>
      <c r="N120" s="5" t="s">
        <v>761</v>
      </c>
      <c r="O120" s="2">
        <v>600</v>
      </c>
      <c r="P120" s="3">
        <v>13348104</v>
      </c>
      <c r="Q120" s="3">
        <v>12280371.050000001</v>
      </c>
      <c r="R120" s="3">
        <v>40044312</v>
      </c>
      <c r="S120" s="3">
        <v>40044312</v>
      </c>
      <c r="T120" s="3">
        <v>40044312</v>
      </c>
      <c r="U120" s="3">
        <v>40044312</v>
      </c>
      <c r="V120" s="60"/>
    </row>
    <row r="121" spans="1:22" ht="31.5" customHeight="1" x14ac:dyDescent="0.2">
      <c r="A121" s="90"/>
      <c r="B121" s="90"/>
      <c r="C121" s="1"/>
      <c r="D121" s="72"/>
      <c r="E121" s="72"/>
      <c r="F121" s="1"/>
      <c r="G121" s="72"/>
      <c r="H121" s="72"/>
      <c r="I121" s="1" t="s">
        <v>192</v>
      </c>
      <c r="J121" s="72" t="s">
        <v>206</v>
      </c>
      <c r="K121" s="72" t="s">
        <v>120</v>
      </c>
      <c r="L121" s="2" t="s">
        <v>167</v>
      </c>
      <c r="M121" s="2" t="s">
        <v>107</v>
      </c>
      <c r="N121" s="5" t="s">
        <v>762</v>
      </c>
      <c r="O121" s="2">
        <v>600</v>
      </c>
      <c r="P121" s="3">
        <v>606732</v>
      </c>
      <c r="Q121" s="3">
        <v>560143.03</v>
      </c>
      <c r="R121" s="3">
        <v>1820196</v>
      </c>
      <c r="S121" s="3">
        <v>1820196</v>
      </c>
      <c r="T121" s="3">
        <v>1820196</v>
      </c>
      <c r="U121" s="3">
        <v>1820196</v>
      </c>
      <c r="V121" s="60"/>
    </row>
    <row r="122" spans="1:22" ht="24" customHeight="1" x14ac:dyDescent="0.2">
      <c r="A122" s="90" t="s">
        <v>0</v>
      </c>
      <c r="B122" s="90"/>
      <c r="C122" s="1" t="s">
        <v>0</v>
      </c>
      <c r="D122" s="72" t="s">
        <v>0</v>
      </c>
      <c r="E122" s="72" t="s">
        <v>0</v>
      </c>
      <c r="F122" s="1" t="s">
        <v>0</v>
      </c>
      <c r="G122" s="72" t="s">
        <v>0</v>
      </c>
      <c r="H122" s="72" t="s">
        <v>0</v>
      </c>
      <c r="I122" s="1" t="s">
        <v>207</v>
      </c>
      <c r="J122" s="72" t="s">
        <v>51</v>
      </c>
      <c r="K122" s="72" t="s">
        <v>208</v>
      </c>
      <c r="L122" s="2" t="s">
        <v>167</v>
      </c>
      <c r="M122" s="2" t="s">
        <v>107</v>
      </c>
      <c r="N122" s="5" t="s">
        <v>195</v>
      </c>
      <c r="O122" s="2">
        <v>600</v>
      </c>
      <c r="P122" s="3">
        <v>91140</v>
      </c>
      <c r="Q122" s="3">
        <v>91140</v>
      </c>
      <c r="R122" s="3">
        <v>72521</v>
      </c>
      <c r="S122" s="3">
        <v>72500</v>
      </c>
      <c r="T122" s="3">
        <v>72500</v>
      </c>
      <c r="U122" s="3">
        <v>72500</v>
      </c>
      <c r="V122" s="60"/>
    </row>
    <row r="123" spans="1:22" ht="35.25" customHeight="1" x14ac:dyDescent="0.2">
      <c r="A123" s="90" t="s">
        <v>0</v>
      </c>
      <c r="B123" s="90"/>
      <c r="C123" s="27" t="s">
        <v>0</v>
      </c>
      <c r="D123" s="28" t="s">
        <v>0</v>
      </c>
      <c r="E123" s="28" t="s">
        <v>0</v>
      </c>
      <c r="F123" s="27" t="s">
        <v>0</v>
      </c>
      <c r="G123" s="28" t="s">
        <v>0</v>
      </c>
      <c r="H123" s="28" t="s">
        <v>0</v>
      </c>
      <c r="I123" s="27" t="s">
        <v>99</v>
      </c>
      <c r="J123" s="28" t="s">
        <v>51</v>
      </c>
      <c r="K123" s="28" t="s">
        <v>100</v>
      </c>
      <c r="L123" s="129" t="s">
        <v>167</v>
      </c>
      <c r="M123" s="2" t="s">
        <v>107</v>
      </c>
      <c r="N123" s="5" t="s">
        <v>695</v>
      </c>
      <c r="O123" s="2">
        <v>600</v>
      </c>
      <c r="P123" s="3">
        <v>1349103.82</v>
      </c>
      <c r="Q123" s="3">
        <v>1349103.82</v>
      </c>
      <c r="R123" s="3">
        <v>0</v>
      </c>
      <c r="S123" s="3">
        <v>0</v>
      </c>
      <c r="T123" s="3">
        <v>0</v>
      </c>
      <c r="U123" s="3">
        <v>0</v>
      </c>
      <c r="V123" s="60"/>
    </row>
    <row r="124" spans="1:22" ht="27" customHeight="1" x14ac:dyDescent="0.2">
      <c r="A124" s="90" t="s">
        <v>0</v>
      </c>
      <c r="B124" s="95"/>
      <c r="C124" s="15" t="s">
        <v>0</v>
      </c>
      <c r="D124" s="21" t="s">
        <v>0</v>
      </c>
      <c r="E124" s="21" t="s">
        <v>0</v>
      </c>
      <c r="F124" s="15" t="s">
        <v>0</v>
      </c>
      <c r="G124" s="21" t="s">
        <v>0</v>
      </c>
      <c r="H124" s="21" t="s">
        <v>0</v>
      </c>
      <c r="I124" s="15" t="s">
        <v>668</v>
      </c>
      <c r="J124" s="21" t="s">
        <v>206</v>
      </c>
      <c r="K124" s="21" t="s">
        <v>660</v>
      </c>
      <c r="L124" s="129" t="s">
        <v>167</v>
      </c>
      <c r="M124" s="2" t="s">
        <v>107</v>
      </c>
      <c r="N124" s="5" t="s">
        <v>211</v>
      </c>
      <c r="O124" s="2">
        <v>400</v>
      </c>
      <c r="P124" s="3">
        <v>857625783.84000003</v>
      </c>
      <c r="Q124" s="3">
        <v>846754776.26999998</v>
      </c>
      <c r="R124" s="3">
        <v>0</v>
      </c>
      <c r="S124" s="3">
        <v>0</v>
      </c>
      <c r="T124" s="3">
        <v>0</v>
      </c>
      <c r="U124" s="3">
        <v>0</v>
      </c>
      <c r="V124" s="60"/>
    </row>
    <row r="125" spans="1:22" ht="20.25" customHeight="1" x14ac:dyDescent="0.2">
      <c r="A125" s="90"/>
      <c r="B125" s="95"/>
      <c r="C125" s="44"/>
      <c r="D125" s="44"/>
      <c r="E125" s="44"/>
      <c r="F125" s="44"/>
      <c r="G125" s="44"/>
      <c r="H125" s="44"/>
      <c r="I125" s="44"/>
      <c r="J125" s="44"/>
      <c r="K125" s="44"/>
      <c r="L125" s="2" t="s">
        <v>167</v>
      </c>
      <c r="M125" s="2" t="s">
        <v>107</v>
      </c>
      <c r="N125" s="5" t="s">
        <v>212</v>
      </c>
      <c r="O125" s="2">
        <v>600</v>
      </c>
      <c r="P125" s="3">
        <v>1803723.77</v>
      </c>
      <c r="Q125" s="3">
        <v>1270786.25</v>
      </c>
      <c r="R125" s="3">
        <v>1868262.69</v>
      </c>
      <c r="S125" s="3">
        <v>1816629.38</v>
      </c>
      <c r="T125" s="3">
        <v>1906129.38</v>
      </c>
      <c r="U125" s="3">
        <v>1999129.38</v>
      </c>
      <c r="V125" s="60"/>
    </row>
    <row r="126" spans="1:22" ht="10.9" customHeight="1" x14ac:dyDescent="0.2">
      <c r="A126" s="90"/>
      <c r="B126" s="95"/>
      <c r="C126" s="15" t="s">
        <v>0</v>
      </c>
      <c r="D126" s="21" t="s">
        <v>0</v>
      </c>
      <c r="E126" s="21" t="s">
        <v>0</v>
      </c>
      <c r="F126" s="15" t="s">
        <v>0</v>
      </c>
      <c r="G126" s="21" t="s">
        <v>0</v>
      </c>
      <c r="H126" s="21" t="s">
        <v>0</v>
      </c>
      <c r="I126" s="15" t="s">
        <v>0</v>
      </c>
      <c r="J126" s="21" t="s">
        <v>0</v>
      </c>
      <c r="K126" s="21" t="s">
        <v>0</v>
      </c>
      <c r="L126" s="2" t="s">
        <v>167</v>
      </c>
      <c r="M126" s="2" t="s">
        <v>107</v>
      </c>
      <c r="N126" s="5" t="s">
        <v>213</v>
      </c>
      <c r="O126" s="2">
        <v>600</v>
      </c>
      <c r="P126" s="3">
        <v>3523017.92</v>
      </c>
      <c r="Q126" s="3">
        <v>2482088.88</v>
      </c>
      <c r="R126" s="3">
        <v>3649347.14</v>
      </c>
      <c r="S126" s="3">
        <v>5003741.88</v>
      </c>
      <c r="T126" s="3">
        <v>5234787.08</v>
      </c>
      <c r="U126" s="3">
        <v>5479203.0800000001</v>
      </c>
      <c r="V126" s="60"/>
    </row>
    <row r="127" spans="1:22" ht="10.9" customHeight="1" x14ac:dyDescent="0.2">
      <c r="A127" s="90"/>
      <c r="B127" s="90"/>
      <c r="C127" s="1"/>
      <c r="D127" s="72"/>
      <c r="E127" s="72"/>
      <c r="F127" s="1"/>
      <c r="G127" s="72"/>
      <c r="H127" s="72"/>
      <c r="I127" s="1"/>
      <c r="J127" s="72"/>
      <c r="K127" s="72"/>
      <c r="L127" s="2" t="s">
        <v>167</v>
      </c>
      <c r="M127" s="5" t="s">
        <v>107</v>
      </c>
      <c r="N127" s="5" t="s">
        <v>865</v>
      </c>
      <c r="O127" s="2">
        <v>600</v>
      </c>
      <c r="P127" s="3">
        <v>0</v>
      </c>
      <c r="Q127" s="3">
        <v>0</v>
      </c>
      <c r="R127" s="3">
        <v>0</v>
      </c>
      <c r="S127" s="3">
        <v>0</v>
      </c>
      <c r="T127" s="3">
        <v>4800000</v>
      </c>
      <c r="U127" s="3">
        <v>0</v>
      </c>
      <c r="V127" s="60"/>
    </row>
    <row r="128" spans="1:22" ht="10.9" customHeight="1" x14ac:dyDescent="0.2">
      <c r="A128" s="90"/>
      <c r="B128" s="90"/>
      <c r="C128" s="1"/>
      <c r="D128" s="72"/>
      <c r="E128" s="72"/>
      <c r="F128" s="1"/>
      <c r="G128" s="72"/>
      <c r="H128" s="72"/>
      <c r="I128" s="1"/>
      <c r="J128" s="72"/>
      <c r="K128" s="72"/>
      <c r="L128" s="2" t="s">
        <v>167</v>
      </c>
      <c r="M128" s="5" t="s">
        <v>107</v>
      </c>
      <c r="N128" s="5" t="s">
        <v>867</v>
      </c>
      <c r="O128" s="2">
        <v>600</v>
      </c>
      <c r="P128" s="3">
        <v>0</v>
      </c>
      <c r="Q128" s="3">
        <v>0</v>
      </c>
      <c r="R128" s="3">
        <v>0</v>
      </c>
      <c r="S128" s="3">
        <v>0</v>
      </c>
      <c r="T128" s="3">
        <v>921096.54</v>
      </c>
      <c r="U128" s="3">
        <v>0</v>
      </c>
      <c r="V128" s="60"/>
    </row>
    <row r="129" spans="1:22" ht="10.9" customHeight="1" x14ac:dyDescent="0.2">
      <c r="A129" s="90" t="s">
        <v>0</v>
      </c>
      <c r="B129" s="90"/>
      <c r="C129" s="1" t="s">
        <v>0</v>
      </c>
      <c r="D129" s="72" t="s">
        <v>0</v>
      </c>
      <c r="E129" s="72" t="s">
        <v>0</v>
      </c>
      <c r="F129" s="1" t="s">
        <v>0</v>
      </c>
      <c r="G129" s="72" t="s">
        <v>0</v>
      </c>
      <c r="H129" s="72" t="s">
        <v>0</v>
      </c>
      <c r="I129" s="1" t="s">
        <v>0</v>
      </c>
      <c r="J129" s="72" t="s">
        <v>0</v>
      </c>
      <c r="K129" s="72" t="s">
        <v>0</v>
      </c>
      <c r="L129" s="2" t="s">
        <v>167</v>
      </c>
      <c r="M129" s="5" t="s">
        <v>107</v>
      </c>
      <c r="N129" s="5" t="s">
        <v>868</v>
      </c>
      <c r="O129" s="2">
        <v>600</v>
      </c>
      <c r="P129" s="3">
        <v>0</v>
      </c>
      <c r="Q129" s="3">
        <v>0</v>
      </c>
      <c r="R129" s="3">
        <v>0</v>
      </c>
      <c r="S129" s="3">
        <v>25559176.329999998</v>
      </c>
      <c r="T129" s="3">
        <v>0</v>
      </c>
      <c r="U129" s="3">
        <v>0</v>
      </c>
      <c r="V129" s="60"/>
    </row>
    <row r="130" spans="1:22" ht="10.9" customHeight="1" x14ac:dyDescent="0.2">
      <c r="A130" s="90"/>
      <c r="B130" s="90"/>
      <c r="C130" s="1"/>
      <c r="D130" s="72"/>
      <c r="E130" s="72"/>
      <c r="F130" s="1"/>
      <c r="G130" s="72"/>
      <c r="H130" s="72"/>
      <c r="I130" s="1"/>
      <c r="J130" s="72"/>
      <c r="K130" s="72"/>
      <c r="L130" s="2" t="s">
        <v>167</v>
      </c>
      <c r="M130" s="5" t="s">
        <v>107</v>
      </c>
      <c r="N130" s="5" t="s">
        <v>866</v>
      </c>
      <c r="O130" s="2">
        <v>600</v>
      </c>
      <c r="P130" s="3">
        <v>0</v>
      </c>
      <c r="Q130" s="3">
        <v>0</v>
      </c>
      <c r="R130" s="3">
        <v>0</v>
      </c>
      <c r="S130" s="3">
        <v>6186200</v>
      </c>
      <c r="T130" s="3">
        <v>12246500</v>
      </c>
      <c r="U130" s="3">
        <v>0</v>
      </c>
      <c r="V130" s="60"/>
    </row>
    <row r="131" spans="1:22" ht="10.9" customHeight="1" x14ac:dyDescent="0.2">
      <c r="A131" s="90"/>
      <c r="B131" s="90"/>
      <c r="C131" s="1"/>
      <c r="D131" s="72"/>
      <c r="E131" s="72"/>
      <c r="F131" s="1"/>
      <c r="G131" s="72"/>
      <c r="H131" s="72"/>
      <c r="I131" s="1"/>
      <c r="J131" s="72"/>
      <c r="K131" s="72"/>
      <c r="L131" s="2" t="s">
        <v>167</v>
      </c>
      <c r="M131" s="2" t="s">
        <v>113</v>
      </c>
      <c r="N131" s="5" t="s">
        <v>196</v>
      </c>
      <c r="O131" s="2">
        <v>600</v>
      </c>
      <c r="P131" s="3">
        <v>94194.96</v>
      </c>
      <c r="Q131" s="3">
        <v>94194.96</v>
      </c>
      <c r="R131" s="3">
        <v>146128</v>
      </c>
      <c r="S131" s="3">
        <v>94200</v>
      </c>
      <c r="T131" s="3">
        <v>94200</v>
      </c>
      <c r="U131" s="3">
        <v>94200</v>
      </c>
      <c r="V131" s="60"/>
    </row>
    <row r="132" spans="1:22" ht="10.9" customHeight="1" x14ac:dyDescent="0.2">
      <c r="A132" s="90"/>
      <c r="B132" s="90"/>
      <c r="C132" s="1"/>
      <c r="D132" s="72"/>
      <c r="E132" s="72"/>
      <c r="F132" s="1"/>
      <c r="G132" s="72"/>
      <c r="H132" s="72"/>
      <c r="I132" s="1"/>
      <c r="J132" s="72"/>
      <c r="K132" s="72"/>
      <c r="L132" s="2" t="s">
        <v>167</v>
      </c>
      <c r="M132" s="2" t="s">
        <v>113</v>
      </c>
      <c r="N132" s="5" t="s">
        <v>197</v>
      </c>
      <c r="O132" s="2">
        <v>600</v>
      </c>
      <c r="P132" s="3">
        <v>0</v>
      </c>
      <c r="Q132" s="3">
        <v>0</v>
      </c>
      <c r="R132" s="3">
        <v>291171.68</v>
      </c>
      <c r="S132" s="3">
        <v>275000</v>
      </c>
      <c r="T132" s="3">
        <v>275000</v>
      </c>
      <c r="U132" s="3">
        <v>275000</v>
      </c>
      <c r="V132" s="60"/>
    </row>
    <row r="133" spans="1:22" ht="10.9" customHeight="1" x14ac:dyDescent="0.2">
      <c r="A133" s="90" t="s">
        <v>0</v>
      </c>
      <c r="B133" s="90"/>
      <c r="C133" s="1" t="s">
        <v>0</v>
      </c>
      <c r="D133" s="72" t="s">
        <v>0</v>
      </c>
      <c r="E133" s="72" t="s">
        <v>0</v>
      </c>
      <c r="F133" s="1" t="s">
        <v>0</v>
      </c>
      <c r="G133" s="72" t="s">
        <v>0</v>
      </c>
      <c r="H133" s="72" t="s">
        <v>0</v>
      </c>
      <c r="I133" s="1" t="s">
        <v>0</v>
      </c>
      <c r="J133" s="72" t="s">
        <v>0</v>
      </c>
      <c r="K133" s="72" t="s">
        <v>0</v>
      </c>
      <c r="L133" s="2" t="s">
        <v>167</v>
      </c>
      <c r="M133" s="2" t="s">
        <v>113</v>
      </c>
      <c r="N133" s="5" t="s">
        <v>815</v>
      </c>
      <c r="O133" s="2">
        <v>200</v>
      </c>
      <c r="P133" s="3">
        <v>35900</v>
      </c>
      <c r="Q133" s="3">
        <v>35899.58</v>
      </c>
      <c r="R133" s="3">
        <v>0</v>
      </c>
      <c r="S133" s="3">
        <v>0</v>
      </c>
      <c r="T133" s="3">
        <v>0</v>
      </c>
      <c r="U133" s="3">
        <v>0</v>
      </c>
      <c r="V133" s="60"/>
    </row>
    <row r="134" spans="1:22" ht="10.9" customHeight="1" x14ac:dyDescent="0.2">
      <c r="A134" s="90" t="s">
        <v>0</v>
      </c>
      <c r="B134" s="90"/>
      <c r="C134" s="1" t="s">
        <v>0</v>
      </c>
      <c r="D134" s="72" t="s">
        <v>0</v>
      </c>
      <c r="E134" s="72" t="s">
        <v>0</v>
      </c>
      <c r="F134" s="1" t="s">
        <v>0</v>
      </c>
      <c r="G134" s="72" t="s">
        <v>0</v>
      </c>
      <c r="H134" s="72" t="s">
        <v>0</v>
      </c>
      <c r="I134" s="1" t="s">
        <v>0</v>
      </c>
      <c r="J134" s="72" t="s">
        <v>0</v>
      </c>
      <c r="K134" s="72" t="s">
        <v>0</v>
      </c>
      <c r="L134" s="2" t="s">
        <v>167</v>
      </c>
      <c r="M134" s="2" t="s">
        <v>113</v>
      </c>
      <c r="N134" s="5" t="s">
        <v>216</v>
      </c>
      <c r="O134" s="2">
        <v>600</v>
      </c>
      <c r="P134" s="3">
        <v>7730299.5300000003</v>
      </c>
      <c r="Q134" s="3">
        <v>7730299.5300000003</v>
      </c>
      <c r="R134" s="3">
        <v>0</v>
      </c>
      <c r="S134" s="3">
        <v>0</v>
      </c>
      <c r="T134" s="3">
        <v>0</v>
      </c>
      <c r="U134" s="3">
        <v>0</v>
      </c>
      <c r="V134" s="60"/>
    </row>
    <row r="135" spans="1:22" ht="10.9" customHeight="1" x14ac:dyDescent="0.2">
      <c r="A135" s="90" t="s">
        <v>0</v>
      </c>
      <c r="B135" s="90"/>
      <c r="C135" s="1" t="s">
        <v>0</v>
      </c>
      <c r="D135" s="72" t="s">
        <v>0</v>
      </c>
      <c r="E135" s="72" t="s">
        <v>0</v>
      </c>
      <c r="F135" s="1" t="s">
        <v>0</v>
      </c>
      <c r="G135" s="72" t="s">
        <v>0</v>
      </c>
      <c r="H135" s="72" t="s">
        <v>0</v>
      </c>
      <c r="I135" s="1" t="s">
        <v>0</v>
      </c>
      <c r="J135" s="72" t="s">
        <v>0</v>
      </c>
      <c r="K135" s="72" t="s">
        <v>0</v>
      </c>
      <c r="L135" s="2" t="s">
        <v>167</v>
      </c>
      <c r="M135" s="2" t="s">
        <v>113</v>
      </c>
      <c r="N135" s="5" t="s">
        <v>217</v>
      </c>
      <c r="O135" s="2">
        <v>600</v>
      </c>
      <c r="P135" s="3">
        <v>116710.92</v>
      </c>
      <c r="Q135" s="3">
        <v>116710.92</v>
      </c>
      <c r="R135" s="3">
        <v>11000</v>
      </c>
      <c r="S135" s="3">
        <v>133924</v>
      </c>
      <c r="T135" s="3">
        <v>133924</v>
      </c>
      <c r="U135" s="3">
        <v>133924</v>
      </c>
      <c r="V135" s="60"/>
    </row>
    <row r="136" spans="1:22" ht="10.9" customHeight="1" x14ac:dyDescent="0.2">
      <c r="A136" s="90" t="s">
        <v>0</v>
      </c>
      <c r="B136" s="90"/>
      <c r="C136" s="1" t="s">
        <v>0</v>
      </c>
      <c r="D136" s="72" t="s">
        <v>0</v>
      </c>
      <c r="E136" s="72" t="s">
        <v>0</v>
      </c>
      <c r="F136" s="1" t="s">
        <v>0</v>
      </c>
      <c r="G136" s="72" t="s">
        <v>0</v>
      </c>
      <c r="H136" s="72" t="s">
        <v>0</v>
      </c>
      <c r="I136" s="1" t="s">
        <v>0</v>
      </c>
      <c r="J136" s="72" t="s">
        <v>0</v>
      </c>
      <c r="K136" s="72" t="s">
        <v>0</v>
      </c>
      <c r="L136" s="2" t="s">
        <v>167</v>
      </c>
      <c r="M136" s="2" t="s">
        <v>113</v>
      </c>
      <c r="N136" s="5" t="s">
        <v>218</v>
      </c>
      <c r="O136" s="2">
        <v>600</v>
      </c>
      <c r="P136" s="3">
        <v>251636.59</v>
      </c>
      <c r="Q136" s="3">
        <v>251636.59</v>
      </c>
      <c r="R136" s="3">
        <v>30000</v>
      </c>
      <c r="S136" s="3">
        <v>378468.18</v>
      </c>
      <c r="T136" s="3">
        <v>393304.57</v>
      </c>
      <c r="U136" s="3">
        <v>408643.45</v>
      </c>
      <c r="V136" s="60"/>
    </row>
    <row r="137" spans="1:22" ht="10.9" customHeight="1" x14ac:dyDescent="0.2">
      <c r="A137" s="90" t="s">
        <v>0</v>
      </c>
      <c r="B137" s="90"/>
      <c r="C137" s="1" t="s">
        <v>0</v>
      </c>
      <c r="D137" s="72" t="s">
        <v>0</v>
      </c>
      <c r="E137" s="72" t="s">
        <v>0</v>
      </c>
      <c r="F137" s="1" t="s">
        <v>0</v>
      </c>
      <c r="G137" s="72" t="s">
        <v>0</v>
      </c>
      <c r="H137" s="72" t="s">
        <v>0</v>
      </c>
      <c r="I137" s="1" t="s">
        <v>0</v>
      </c>
      <c r="J137" s="72" t="s">
        <v>0</v>
      </c>
      <c r="K137" s="72" t="s">
        <v>0</v>
      </c>
      <c r="L137" s="2" t="s">
        <v>167</v>
      </c>
      <c r="M137" s="2" t="s">
        <v>113</v>
      </c>
      <c r="N137" s="5" t="s">
        <v>219</v>
      </c>
      <c r="O137" s="2">
        <v>600</v>
      </c>
      <c r="P137" s="3">
        <v>607019.07999999996</v>
      </c>
      <c r="Q137" s="3">
        <v>607019.07999999996</v>
      </c>
      <c r="R137" s="3">
        <v>1418862.04</v>
      </c>
      <c r="S137" s="3">
        <v>1277533.18</v>
      </c>
      <c r="T137" s="3">
        <v>1277950.3899999999</v>
      </c>
      <c r="U137" s="3">
        <v>1274661.3600000001</v>
      </c>
      <c r="V137" s="60"/>
    </row>
    <row r="138" spans="1:22" ht="16.5" customHeight="1" x14ac:dyDescent="0.2">
      <c r="A138" s="120" t="s">
        <v>882</v>
      </c>
      <c r="B138" s="121"/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2"/>
      <c r="P138" s="8">
        <f t="shared" ref="P138:U138" si="11">SUM(P139:P150)</f>
        <v>28919751.869999997</v>
      </c>
      <c r="Q138" s="8">
        <f t="shared" si="11"/>
        <v>28238645.770000003</v>
      </c>
      <c r="R138" s="8">
        <f t="shared" si="11"/>
        <v>34976425.32</v>
      </c>
      <c r="S138" s="8">
        <f t="shared" si="11"/>
        <v>35330117.509999998</v>
      </c>
      <c r="T138" s="8">
        <f t="shared" si="11"/>
        <v>35868095.149999999</v>
      </c>
      <c r="U138" s="8">
        <f t="shared" si="11"/>
        <v>36425081.199999996</v>
      </c>
      <c r="V138" s="60"/>
    </row>
    <row r="139" spans="1:22" ht="54.75" customHeight="1" x14ac:dyDescent="0.2">
      <c r="A139" s="90"/>
      <c r="B139" s="90"/>
      <c r="C139" s="1" t="s">
        <v>45</v>
      </c>
      <c r="D139" s="72" t="s">
        <v>164</v>
      </c>
      <c r="E139" s="72" t="s">
        <v>47</v>
      </c>
      <c r="F139" s="1" t="s">
        <v>78</v>
      </c>
      <c r="G139" s="72" t="s">
        <v>51</v>
      </c>
      <c r="H139" s="72" t="s">
        <v>79</v>
      </c>
      <c r="I139" s="1" t="s">
        <v>220</v>
      </c>
      <c r="J139" s="72" t="s">
        <v>51</v>
      </c>
      <c r="K139" s="72" t="s">
        <v>166</v>
      </c>
      <c r="L139" s="2" t="s">
        <v>167</v>
      </c>
      <c r="M139" s="2" t="s">
        <v>107</v>
      </c>
      <c r="N139" s="5" t="s">
        <v>191</v>
      </c>
      <c r="O139" s="2">
        <v>600</v>
      </c>
      <c r="P139" s="3">
        <v>7037249.7400000002</v>
      </c>
      <c r="Q139" s="3">
        <v>7037249.7400000002</v>
      </c>
      <c r="R139" s="3">
        <v>3940778</v>
      </c>
      <c r="S139" s="3">
        <v>3940778</v>
      </c>
      <c r="T139" s="3">
        <v>3940778</v>
      </c>
      <c r="U139" s="3">
        <v>3940778</v>
      </c>
      <c r="V139" s="60"/>
    </row>
    <row r="140" spans="1:22" ht="30.75" customHeight="1" x14ac:dyDescent="0.2">
      <c r="A140" s="90" t="s">
        <v>0</v>
      </c>
      <c r="B140" s="90"/>
      <c r="C140" s="1" t="s">
        <v>168</v>
      </c>
      <c r="D140" s="72" t="s">
        <v>169</v>
      </c>
      <c r="E140" s="72" t="s">
        <v>170</v>
      </c>
      <c r="F140" s="1" t="s">
        <v>85</v>
      </c>
      <c r="G140" s="72" t="s">
        <v>86</v>
      </c>
      <c r="H140" s="72" t="s">
        <v>87</v>
      </c>
      <c r="I140" s="1" t="s">
        <v>61</v>
      </c>
      <c r="J140" s="72" t="s">
        <v>51</v>
      </c>
      <c r="K140" s="72" t="s">
        <v>62</v>
      </c>
      <c r="L140" s="2" t="s">
        <v>167</v>
      </c>
      <c r="M140" s="2" t="s">
        <v>107</v>
      </c>
      <c r="N140" s="5" t="s">
        <v>193</v>
      </c>
      <c r="O140" s="2">
        <v>600</v>
      </c>
      <c r="P140" s="3">
        <v>10911819.98</v>
      </c>
      <c r="Q140" s="3">
        <v>10911819.98</v>
      </c>
      <c r="R140" s="3">
        <v>12069067.869999999</v>
      </c>
      <c r="S140" s="3">
        <v>13743715.970000001</v>
      </c>
      <c r="T140" s="3">
        <v>14281693.609999999</v>
      </c>
      <c r="U140" s="3">
        <v>14838679.66</v>
      </c>
      <c r="V140" s="60"/>
    </row>
    <row r="141" spans="1:22" ht="49.5" customHeight="1" x14ac:dyDescent="0.2">
      <c r="A141" s="90" t="s">
        <v>0</v>
      </c>
      <c r="B141" s="90"/>
      <c r="C141" s="1" t="s">
        <v>174</v>
      </c>
      <c r="D141" s="72" t="s">
        <v>51</v>
      </c>
      <c r="E141" s="72" t="s">
        <v>175</v>
      </c>
      <c r="F141" s="1" t="s">
        <v>176</v>
      </c>
      <c r="G141" s="72" t="s">
        <v>51</v>
      </c>
      <c r="H141" s="72" t="s">
        <v>177</v>
      </c>
      <c r="I141" s="1" t="s">
        <v>187</v>
      </c>
      <c r="J141" s="72" t="s">
        <v>51</v>
      </c>
      <c r="K141" s="72" t="s">
        <v>188</v>
      </c>
      <c r="L141" s="2" t="s">
        <v>167</v>
      </c>
      <c r="M141" s="2" t="s">
        <v>107</v>
      </c>
      <c r="N141" s="5" t="s">
        <v>194</v>
      </c>
      <c r="O141" s="2">
        <v>600</v>
      </c>
      <c r="P141" s="3">
        <v>5922684.1799999997</v>
      </c>
      <c r="Q141" s="3">
        <v>5922684.1799999997</v>
      </c>
      <c r="R141" s="3">
        <v>6878992</v>
      </c>
      <c r="S141" s="3">
        <v>5378992</v>
      </c>
      <c r="T141" s="3">
        <v>5378992</v>
      </c>
      <c r="U141" s="3">
        <v>5378992</v>
      </c>
      <c r="V141" s="60"/>
    </row>
    <row r="142" spans="1:22" ht="45" customHeight="1" x14ac:dyDescent="0.2">
      <c r="A142" s="90" t="s">
        <v>0</v>
      </c>
      <c r="B142" s="90"/>
      <c r="C142" s="1" t="s">
        <v>200</v>
      </c>
      <c r="D142" s="72" t="s">
        <v>51</v>
      </c>
      <c r="E142" s="72" t="s">
        <v>201</v>
      </c>
      <c r="F142" s="1" t="s">
        <v>182</v>
      </c>
      <c r="G142" s="72" t="s">
        <v>183</v>
      </c>
      <c r="H142" s="72" t="s">
        <v>184</v>
      </c>
      <c r="I142" s="1" t="s">
        <v>97</v>
      </c>
      <c r="J142" s="72" t="s">
        <v>51</v>
      </c>
      <c r="K142" s="72" t="s">
        <v>98</v>
      </c>
      <c r="L142" s="2" t="s">
        <v>167</v>
      </c>
      <c r="M142" s="2" t="s">
        <v>107</v>
      </c>
      <c r="N142" s="5" t="s">
        <v>205</v>
      </c>
      <c r="O142" s="2">
        <v>600</v>
      </c>
      <c r="P142" s="3">
        <v>115400</v>
      </c>
      <c r="Q142" s="3">
        <v>115400</v>
      </c>
      <c r="R142" s="3">
        <v>177224</v>
      </c>
      <c r="S142" s="3">
        <v>161600</v>
      </c>
      <c r="T142" s="3">
        <v>161600</v>
      </c>
      <c r="U142" s="3">
        <v>161600</v>
      </c>
      <c r="V142" s="60"/>
    </row>
    <row r="143" spans="1:22" ht="25.5" customHeight="1" x14ac:dyDescent="0.2">
      <c r="A143" s="90"/>
      <c r="B143" s="90"/>
      <c r="C143" s="1" t="s">
        <v>0</v>
      </c>
      <c r="D143" s="72" t="s">
        <v>0</v>
      </c>
      <c r="E143" s="72" t="s">
        <v>0</v>
      </c>
      <c r="F143" s="1" t="s">
        <v>0</v>
      </c>
      <c r="G143" s="72" t="s">
        <v>0</v>
      </c>
      <c r="H143" s="72" t="s">
        <v>0</v>
      </c>
      <c r="I143" s="1" t="s">
        <v>119</v>
      </c>
      <c r="J143" s="72" t="s">
        <v>147</v>
      </c>
      <c r="K143" s="72" t="s">
        <v>120</v>
      </c>
      <c r="L143" s="2" t="s">
        <v>167</v>
      </c>
      <c r="M143" s="2" t="s">
        <v>107</v>
      </c>
      <c r="N143" s="5" t="s">
        <v>761</v>
      </c>
      <c r="O143" s="2">
        <v>600</v>
      </c>
      <c r="P143" s="3">
        <v>3379992</v>
      </c>
      <c r="Q143" s="3">
        <v>3052062.1</v>
      </c>
      <c r="R143" s="3">
        <v>10139976</v>
      </c>
      <c r="S143" s="3">
        <v>10139976</v>
      </c>
      <c r="T143" s="3">
        <v>10139976</v>
      </c>
      <c r="U143" s="3">
        <v>10139976</v>
      </c>
      <c r="V143" s="60"/>
    </row>
    <row r="144" spans="1:22" ht="25.5" customHeight="1" x14ac:dyDescent="0.2">
      <c r="A144" s="90"/>
      <c r="B144" s="90"/>
      <c r="C144" s="1" t="s">
        <v>0</v>
      </c>
      <c r="D144" s="72" t="s">
        <v>0</v>
      </c>
      <c r="E144" s="72" t="s">
        <v>0</v>
      </c>
      <c r="F144" s="1" t="s">
        <v>0</v>
      </c>
      <c r="G144" s="72" t="s">
        <v>0</v>
      </c>
      <c r="H144" s="72" t="s">
        <v>0</v>
      </c>
      <c r="I144" s="1" t="s">
        <v>209</v>
      </c>
      <c r="J144" s="72" t="s">
        <v>51</v>
      </c>
      <c r="K144" s="72" t="s">
        <v>210</v>
      </c>
      <c r="L144" s="2" t="s">
        <v>167</v>
      </c>
      <c r="M144" s="2" t="s">
        <v>107</v>
      </c>
      <c r="N144" s="5" t="s">
        <v>762</v>
      </c>
      <c r="O144" s="2">
        <v>600</v>
      </c>
      <c r="P144" s="3">
        <v>153636</v>
      </c>
      <c r="Q144" s="3">
        <v>139779.66</v>
      </c>
      <c r="R144" s="3">
        <v>460908</v>
      </c>
      <c r="S144" s="3">
        <v>460908</v>
      </c>
      <c r="T144" s="3">
        <v>460908</v>
      </c>
      <c r="U144" s="3">
        <v>460908</v>
      </c>
      <c r="V144" s="60"/>
    </row>
    <row r="145" spans="1:22" ht="26.25" customHeight="1" x14ac:dyDescent="0.2">
      <c r="A145" s="90"/>
      <c r="B145" s="90"/>
      <c r="C145" s="1"/>
      <c r="D145" s="72"/>
      <c r="E145" s="72"/>
      <c r="F145" s="1"/>
      <c r="G145" s="72"/>
      <c r="H145" s="72"/>
      <c r="I145" s="1" t="s">
        <v>99</v>
      </c>
      <c r="J145" s="72" t="s">
        <v>51</v>
      </c>
      <c r="K145" s="72" t="s">
        <v>210</v>
      </c>
      <c r="L145" s="2" t="s">
        <v>167</v>
      </c>
      <c r="M145" s="2" t="s">
        <v>107</v>
      </c>
      <c r="N145" s="5" t="s">
        <v>792</v>
      </c>
      <c r="O145" s="2">
        <v>600</v>
      </c>
      <c r="P145" s="3">
        <v>250000</v>
      </c>
      <c r="Q145" s="3">
        <v>250000</v>
      </c>
      <c r="R145" s="3"/>
      <c r="S145" s="29"/>
      <c r="T145" s="29"/>
      <c r="U145" s="29"/>
      <c r="V145" s="60"/>
    </row>
    <row r="146" spans="1:22" ht="24.75" customHeight="1" x14ac:dyDescent="0.2">
      <c r="A146" s="90" t="s">
        <v>0</v>
      </c>
      <c r="B146" s="90"/>
      <c r="C146" s="1" t="s">
        <v>0</v>
      </c>
      <c r="D146" s="72" t="s">
        <v>0</v>
      </c>
      <c r="E146" s="72" t="s">
        <v>0</v>
      </c>
      <c r="F146" s="1" t="s">
        <v>0</v>
      </c>
      <c r="G146" s="72" t="s">
        <v>0</v>
      </c>
      <c r="H146" s="43" t="s">
        <v>0</v>
      </c>
      <c r="I146" s="1" t="s">
        <v>668</v>
      </c>
      <c r="J146" s="72" t="s">
        <v>51</v>
      </c>
      <c r="K146" s="72" t="s">
        <v>100</v>
      </c>
      <c r="L146" s="129" t="s">
        <v>167</v>
      </c>
      <c r="M146" s="2" t="s">
        <v>107</v>
      </c>
      <c r="N146" s="5" t="s">
        <v>212</v>
      </c>
      <c r="O146" s="2">
        <v>600</v>
      </c>
      <c r="P146" s="3">
        <v>388876.23</v>
      </c>
      <c r="Q146" s="3">
        <v>273976.84999999998</v>
      </c>
      <c r="R146" s="47">
        <v>403137.31</v>
      </c>
      <c r="S146" s="130">
        <v>419270.62</v>
      </c>
      <c r="T146" s="130">
        <v>419270.62</v>
      </c>
      <c r="U146" s="130">
        <v>419270.62</v>
      </c>
      <c r="V146" s="60"/>
    </row>
    <row r="147" spans="1:22" ht="9" customHeight="1" x14ac:dyDescent="0.2">
      <c r="A147" s="90"/>
      <c r="B147" s="90"/>
      <c r="C147" s="1" t="s">
        <v>0</v>
      </c>
      <c r="D147" s="72" t="s">
        <v>0</v>
      </c>
      <c r="E147" s="72" t="s">
        <v>0</v>
      </c>
      <c r="F147" s="1" t="s">
        <v>0</v>
      </c>
      <c r="G147" s="72" t="s">
        <v>0</v>
      </c>
      <c r="H147" s="43" t="s">
        <v>0</v>
      </c>
      <c r="I147" s="44"/>
      <c r="J147" s="44"/>
      <c r="K147" s="44"/>
      <c r="L147" s="129" t="s">
        <v>167</v>
      </c>
      <c r="M147" s="2" t="s">
        <v>107</v>
      </c>
      <c r="N147" s="5" t="s">
        <v>213</v>
      </c>
      <c r="O147" s="2">
        <v>600</v>
      </c>
      <c r="P147" s="3">
        <v>759549.74</v>
      </c>
      <c r="Q147" s="3">
        <v>535129.26</v>
      </c>
      <c r="R147" s="3">
        <v>787463.14</v>
      </c>
      <c r="S147" s="75">
        <v>818976.92</v>
      </c>
      <c r="T147" s="75">
        <v>818976.92</v>
      </c>
      <c r="U147" s="75">
        <v>818976.92</v>
      </c>
      <c r="V147" s="60"/>
    </row>
    <row r="148" spans="1:22" ht="9" customHeight="1" x14ac:dyDescent="0.2">
      <c r="A148" s="90"/>
      <c r="B148" s="90"/>
      <c r="C148" s="1"/>
      <c r="D148" s="72"/>
      <c r="E148" s="72"/>
      <c r="F148" s="1"/>
      <c r="G148" s="72"/>
      <c r="H148" s="43"/>
      <c r="I148" s="44"/>
      <c r="J148" s="44"/>
      <c r="K148" s="44"/>
      <c r="L148" s="129" t="s">
        <v>167</v>
      </c>
      <c r="M148" s="2" t="s">
        <v>107</v>
      </c>
      <c r="N148" s="5" t="s">
        <v>195</v>
      </c>
      <c r="O148" s="2">
        <v>600</v>
      </c>
      <c r="P148" s="3">
        <v>0</v>
      </c>
      <c r="Q148" s="3">
        <v>0</v>
      </c>
      <c r="R148" s="3">
        <v>18879</v>
      </c>
      <c r="S148" s="3">
        <v>18900</v>
      </c>
      <c r="T148" s="3">
        <v>18900</v>
      </c>
      <c r="U148" s="3">
        <v>18900</v>
      </c>
      <c r="V148" s="60"/>
    </row>
    <row r="149" spans="1:22" ht="10.5" customHeight="1" x14ac:dyDescent="0.2">
      <c r="A149" s="90" t="s">
        <v>0</v>
      </c>
      <c r="B149" s="90"/>
      <c r="C149" s="1" t="s">
        <v>0</v>
      </c>
      <c r="D149" s="72" t="s">
        <v>0</v>
      </c>
      <c r="E149" s="72" t="s">
        <v>0</v>
      </c>
      <c r="F149" s="1" t="s">
        <v>0</v>
      </c>
      <c r="G149" s="72" t="s">
        <v>0</v>
      </c>
      <c r="H149" s="43" t="s">
        <v>0</v>
      </c>
      <c r="I149" s="15"/>
      <c r="J149" s="21"/>
      <c r="K149" s="21"/>
      <c r="L149" s="129" t="s">
        <v>167</v>
      </c>
      <c r="M149" s="2" t="s">
        <v>113</v>
      </c>
      <c r="N149" s="5" t="s">
        <v>196</v>
      </c>
      <c r="O149" s="2">
        <v>600</v>
      </c>
      <c r="P149" s="3">
        <v>544</v>
      </c>
      <c r="Q149" s="3">
        <v>544</v>
      </c>
      <c r="R149" s="3">
        <v>100000</v>
      </c>
      <c r="S149" s="3">
        <v>152000</v>
      </c>
      <c r="T149" s="3">
        <v>152000</v>
      </c>
      <c r="U149" s="3">
        <v>152000</v>
      </c>
      <c r="V149" s="60"/>
    </row>
    <row r="150" spans="1:22" ht="11.25" customHeight="1" x14ac:dyDescent="0.2">
      <c r="A150" s="90" t="s">
        <v>0</v>
      </c>
      <c r="B150" s="90"/>
      <c r="C150" s="1" t="s">
        <v>0</v>
      </c>
      <c r="D150" s="72" t="s">
        <v>0</v>
      </c>
      <c r="E150" s="72" t="s">
        <v>0</v>
      </c>
      <c r="F150" s="1" t="s">
        <v>0</v>
      </c>
      <c r="G150" s="72" t="s">
        <v>0</v>
      </c>
      <c r="H150" s="72" t="s">
        <v>0</v>
      </c>
      <c r="I150" s="17"/>
      <c r="J150" s="18"/>
      <c r="K150" s="18"/>
      <c r="L150" s="2" t="s">
        <v>167</v>
      </c>
      <c r="M150" s="2" t="s">
        <v>113</v>
      </c>
      <c r="N150" s="5" t="s">
        <v>197</v>
      </c>
      <c r="O150" s="2">
        <v>600</v>
      </c>
      <c r="P150" s="3">
        <v>0</v>
      </c>
      <c r="Q150" s="3">
        <v>0</v>
      </c>
      <c r="R150" s="3">
        <v>0</v>
      </c>
      <c r="S150" s="3">
        <v>95000</v>
      </c>
      <c r="T150" s="3">
        <v>95000</v>
      </c>
      <c r="U150" s="3">
        <v>95000</v>
      </c>
      <c r="V150" s="60"/>
    </row>
    <row r="151" spans="1:22" ht="12" customHeight="1" x14ac:dyDescent="0.2">
      <c r="A151" s="120" t="s">
        <v>883</v>
      </c>
      <c r="B151" s="121"/>
      <c r="C151" s="121"/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21"/>
      <c r="O151" s="122"/>
      <c r="P151" s="8">
        <f t="shared" ref="P151:U151" si="12">SUM(P152:P176)</f>
        <v>256813393.47</v>
      </c>
      <c r="Q151" s="8">
        <f t="shared" si="12"/>
        <v>256788542.96000001</v>
      </c>
      <c r="R151" s="8">
        <f t="shared" si="12"/>
        <v>279770940.79999995</v>
      </c>
      <c r="S151" s="8">
        <f t="shared" si="12"/>
        <v>290885711.23000002</v>
      </c>
      <c r="T151" s="8">
        <f t="shared" si="12"/>
        <v>304279187.40999997</v>
      </c>
      <c r="U151" s="8">
        <f t="shared" si="12"/>
        <v>316658622.96000004</v>
      </c>
      <c r="V151" s="60"/>
    </row>
    <row r="152" spans="1:22" ht="45" customHeight="1" x14ac:dyDescent="0.2">
      <c r="A152" s="90" t="s">
        <v>0</v>
      </c>
      <c r="B152" s="90"/>
      <c r="C152" s="1" t="s">
        <v>45</v>
      </c>
      <c r="D152" s="72" t="s">
        <v>164</v>
      </c>
      <c r="E152" s="72" t="s">
        <v>47</v>
      </c>
      <c r="F152" s="1" t="s">
        <v>78</v>
      </c>
      <c r="G152" s="72" t="s">
        <v>51</v>
      </c>
      <c r="H152" s="72" t="s">
        <v>79</v>
      </c>
      <c r="I152" s="1" t="s">
        <v>80</v>
      </c>
      <c r="J152" s="72" t="s">
        <v>51</v>
      </c>
      <c r="K152" s="72" t="s">
        <v>81</v>
      </c>
      <c r="L152" s="2" t="s">
        <v>167</v>
      </c>
      <c r="M152" s="2" t="s">
        <v>221</v>
      </c>
      <c r="N152" s="5" t="s">
        <v>179</v>
      </c>
      <c r="O152" s="2">
        <v>600</v>
      </c>
      <c r="P152" s="3">
        <v>2962596.98</v>
      </c>
      <c r="Q152" s="3">
        <v>2962596.98</v>
      </c>
      <c r="R152" s="3">
        <v>2962596.98</v>
      </c>
      <c r="S152" s="3">
        <v>2962596.98</v>
      </c>
      <c r="T152" s="3">
        <v>2962596.98</v>
      </c>
      <c r="U152" s="3">
        <v>2962596.98</v>
      </c>
      <c r="V152" s="60"/>
    </row>
    <row r="153" spans="1:22" ht="34.5" customHeight="1" x14ac:dyDescent="0.2">
      <c r="A153" s="90" t="s">
        <v>0</v>
      </c>
      <c r="B153" s="90"/>
      <c r="C153" s="1" t="s">
        <v>168</v>
      </c>
      <c r="D153" s="72" t="s">
        <v>169</v>
      </c>
      <c r="E153" s="72" t="s">
        <v>170</v>
      </c>
      <c r="F153" s="1" t="s">
        <v>85</v>
      </c>
      <c r="G153" s="72" t="s">
        <v>86</v>
      </c>
      <c r="H153" s="72" t="s">
        <v>87</v>
      </c>
      <c r="I153" s="1" t="s">
        <v>222</v>
      </c>
      <c r="J153" s="72" t="s">
        <v>117</v>
      </c>
      <c r="K153" s="72" t="s">
        <v>223</v>
      </c>
      <c r="L153" s="2" t="s">
        <v>167</v>
      </c>
      <c r="M153" s="2" t="s">
        <v>221</v>
      </c>
      <c r="N153" s="5" t="s">
        <v>694</v>
      </c>
      <c r="O153" s="2">
        <v>600</v>
      </c>
      <c r="P153" s="3">
        <v>1874004.51</v>
      </c>
      <c r="Q153" s="3">
        <v>1874004.51</v>
      </c>
      <c r="R153" s="3">
        <v>3491128.39</v>
      </c>
      <c r="S153" s="3">
        <v>2973246.82</v>
      </c>
      <c r="T153" s="3">
        <v>2973246.82</v>
      </c>
      <c r="U153" s="3">
        <v>2973246.82</v>
      </c>
      <c r="V153" s="60"/>
    </row>
    <row r="154" spans="1:22" ht="38.25" customHeight="1" x14ac:dyDescent="0.2">
      <c r="A154" s="90"/>
      <c r="B154" s="90"/>
      <c r="C154" s="1" t="s">
        <v>174</v>
      </c>
      <c r="D154" s="72" t="s">
        <v>51</v>
      </c>
      <c r="E154" s="72" t="s">
        <v>175</v>
      </c>
      <c r="F154" s="1" t="s">
        <v>176</v>
      </c>
      <c r="G154" s="72" t="s">
        <v>51</v>
      </c>
      <c r="H154" s="72" t="s">
        <v>177</v>
      </c>
      <c r="I154" s="1" t="s">
        <v>55</v>
      </c>
      <c r="J154" s="72" t="s">
        <v>178</v>
      </c>
      <c r="K154" s="72" t="s">
        <v>57</v>
      </c>
      <c r="L154" s="2" t="s">
        <v>167</v>
      </c>
      <c r="M154" s="2" t="s">
        <v>221</v>
      </c>
      <c r="N154" s="5" t="s">
        <v>185</v>
      </c>
      <c r="O154" s="2">
        <v>600</v>
      </c>
      <c r="P154" s="3">
        <v>615418.69999999995</v>
      </c>
      <c r="Q154" s="3">
        <v>615418.69999999995</v>
      </c>
      <c r="R154" s="3">
        <v>615418.69999999995</v>
      </c>
      <c r="S154" s="3">
        <v>568507.88</v>
      </c>
      <c r="T154" s="3">
        <v>568507.88</v>
      </c>
      <c r="U154" s="3">
        <v>568507.88</v>
      </c>
      <c r="V154" s="60"/>
    </row>
    <row r="155" spans="1:22" ht="39.75" customHeight="1" x14ac:dyDescent="0.2">
      <c r="A155" s="90" t="s">
        <v>0</v>
      </c>
      <c r="B155" s="90"/>
      <c r="C155" s="1"/>
      <c r="D155" s="72"/>
      <c r="E155" s="72"/>
      <c r="F155" s="1" t="s">
        <v>182</v>
      </c>
      <c r="G155" s="72" t="s">
        <v>183</v>
      </c>
      <c r="H155" s="72" t="s">
        <v>184</v>
      </c>
      <c r="I155" s="1" t="s">
        <v>61</v>
      </c>
      <c r="J155" s="72" t="s">
        <v>51</v>
      </c>
      <c r="K155" s="72" t="s">
        <v>62</v>
      </c>
      <c r="L155" s="2" t="s">
        <v>167</v>
      </c>
      <c r="M155" s="2" t="s">
        <v>221</v>
      </c>
      <c r="N155" s="5" t="s">
        <v>834</v>
      </c>
      <c r="O155" s="2">
        <v>600</v>
      </c>
      <c r="P155" s="3">
        <v>0</v>
      </c>
      <c r="Q155" s="3">
        <v>0</v>
      </c>
      <c r="R155" s="3">
        <v>11789238</v>
      </c>
      <c r="S155" s="3">
        <v>11789238</v>
      </c>
      <c r="T155" s="3">
        <v>11789238</v>
      </c>
      <c r="U155" s="3">
        <v>11789238</v>
      </c>
      <c r="V155" s="60"/>
    </row>
    <row r="156" spans="1:22" ht="39.75" customHeight="1" x14ac:dyDescent="0.2">
      <c r="A156" s="90"/>
      <c r="B156" s="90"/>
      <c r="C156" s="1"/>
      <c r="D156" s="72"/>
      <c r="E156" s="72"/>
      <c r="F156" s="1"/>
      <c r="G156" s="72"/>
      <c r="H156" s="72"/>
      <c r="I156" s="1" t="s">
        <v>187</v>
      </c>
      <c r="J156" s="72" t="s">
        <v>51</v>
      </c>
      <c r="K156" s="72" t="s">
        <v>188</v>
      </c>
      <c r="L156" s="2" t="s">
        <v>167</v>
      </c>
      <c r="M156" s="2" t="s">
        <v>221</v>
      </c>
      <c r="N156" s="5" t="s">
        <v>763</v>
      </c>
      <c r="O156" s="2">
        <v>600</v>
      </c>
      <c r="P156" s="3">
        <v>2635888.2200000002</v>
      </c>
      <c r="Q156" s="3">
        <v>2611137.73</v>
      </c>
      <c r="R156" s="3">
        <v>0</v>
      </c>
      <c r="S156" s="3">
        <v>0</v>
      </c>
      <c r="T156" s="3">
        <v>0</v>
      </c>
      <c r="U156" s="3">
        <v>0</v>
      </c>
      <c r="V156" s="60"/>
    </row>
    <row r="157" spans="1:22" ht="51.75" customHeight="1" x14ac:dyDescent="0.2">
      <c r="A157" s="90" t="s">
        <v>0</v>
      </c>
      <c r="B157" s="90"/>
      <c r="C157" s="1"/>
      <c r="D157" s="72"/>
      <c r="E157" s="72"/>
      <c r="F157" s="1"/>
      <c r="G157" s="72"/>
      <c r="H157" s="72"/>
      <c r="I157" s="1" t="s">
        <v>97</v>
      </c>
      <c r="J157" s="72" t="s">
        <v>51</v>
      </c>
      <c r="K157" s="72" t="s">
        <v>98</v>
      </c>
      <c r="L157" s="2" t="s">
        <v>167</v>
      </c>
      <c r="M157" s="2" t="s">
        <v>221</v>
      </c>
      <c r="N157" s="5" t="s">
        <v>190</v>
      </c>
      <c r="O157" s="2">
        <v>600</v>
      </c>
      <c r="P157" s="3">
        <v>105345376.79000001</v>
      </c>
      <c r="Q157" s="3">
        <v>105345376.79000001</v>
      </c>
      <c r="R157" s="3">
        <v>105326776.12</v>
      </c>
      <c r="S157" s="3">
        <v>115464412.84999999</v>
      </c>
      <c r="T157" s="3">
        <v>122563550.92</v>
      </c>
      <c r="U157" s="3">
        <v>130142576.81999999</v>
      </c>
      <c r="V157" s="60"/>
    </row>
    <row r="158" spans="1:22" ht="45" customHeight="1" x14ac:dyDescent="0.2">
      <c r="A158" s="90" t="s">
        <v>0</v>
      </c>
      <c r="B158" s="90"/>
      <c r="C158" s="1" t="s">
        <v>0</v>
      </c>
      <c r="D158" s="72" t="s">
        <v>0</v>
      </c>
      <c r="E158" s="72" t="s">
        <v>0</v>
      </c>
      <c r="F158" s="1" t="s">
        <v>0</v>
      </c>
      <c r="G158" s="72" t="s">
        <v>0</v>
      </c>
      <c r="H158" s="72" t="s">
        <v>0</v>
      </c>
      <c r="I158" s="1" t="s">
        <v>119</v>
      </c>
      <c r="J158" s="72" t="s">
        <v>147</v>
      </c>
      <c r="K158" s="72" t="s">
        <v>120</v>
      </c>
      <c r="L158" s="2" t="s">
        <v>167</v>
      </c>
      <c r="M158" s="2" t="s">
        <v>221</v>
      </c>
      <c r="N158" s="5" t="s">
        <v>191</v>
      </c>
      <c r="O158" s="2">
        <v>600</v>
      </c>
      <c r="P158" s="3">
        <v>10794248.130000001</v>
      </c>
      <c r="Q158" s="3">
        <v>10794248.130000001</v>
      </c>
      <c r="R158" s="3">
        <v>10191302</v>
      </c>
      <c r="S158" s="3">
        <v>8016643.8799999999</v>
      </c>
      <c r="T158" s="3">
        <v>8016643.8799999999</v>
      </c>
      <c r="U158" s="3">
        <v>8016643.8799999999</v>
      </c>
      <c r="V158" s="60"/>
    </row>
    <row r="159" spans="1:22" ht="34.5" customHeight="1" x14ac:dyDescent="0.2">
      <c r="A159" s="90" t="s">
        <v>0</v>
      </c>
      <c r="B159" s="90"/>
      <c r="C159" s="1" t="s">
        <v>0</v>
      </c>
      <c r="D159" s="72" t="s">
        <v>0</v>
      </c>
      <c r="E159" s="72" t="s">
        <v>0</v>
      </c>
      <c r="F159" s="1" t="s">
        <v>0</v>
      </c>
      <c r="G159" s="72" t="s">
        <v>0</v>
      </c>
      <c r="H159" s="72" t="s">
        <v>0</v>
      </c>
      <c r="I159" s="1" t="s">
        <v>192</v>
      </c>
      <c r="J159" s="72" t="s">
        <v>117</v>
      </c>
      <c r="K159" s="72" t="s">
        <v>120</v>
      </c>
      <c r="L159" s="2" t="s">
        <v>167</v>
      </c>
      <c r="M159" s="2" t="s">
        <v>221</v>
      </c>
      <c r="N159" s="5" t="s">
        <v>193</v>
      </c>
      <c r="O159" s="2">
        <v>600</v>
      </c>
      <c r="P159" s="3">
        <v>7044490.8399999999</v>
      </c>
      <c r="Q159" s="3">
        <v>7044490.8399999999</v>
      </c>
      <c r="R159" s="3">
        <v>9102686.2899999991</v>
      </c>
      <c r="S159" s="3">
        <v>9233619.6199999992</v>
      </c>
      <c r="T159" s="3">
        <v>9594266.1600000001</v>
      </c>
      <c r="U159" s="3">
        <v>9968472.3399999999</v>
      </c>
      <c r="V159" s="60"/>
    </row>
    <row r="160" spans="1:22" ht="33" customHeight="1" x14ac:dyDescent="0.2">
      <c r="A160" s="90" t="s">
        <v>0</v>
      </c>
      <c r="B160" s="90"/>
      <c r="C160" s="1" t="s">
        <v>0</v>
      </c>
      <c r="D160" s="72" t="s">
        <v>0</v>
      </c>
      <c r="E160" s="72" t="s">
        <v>0</v>
      </c>
      <c r="F160" s="1" t="s">
        <v>0</v>
      </c>
      <c r="G160" s="72" t="s">
        <v>0</v>
      </c>
      <c r="H160" s="72" t="s">
        <v>0</v>
      </c>
      <c r="I160" s="1" t="s">
        <v>209</v>
      </c>
      <c r="J160" s="72" t="s">
        <v>51</v>
      </c>
      <c r="K160" s="72" t="s">
        <v>210</v>
      </c>
      <c r="L160" s="2" t="s">
        <v>167</v>
      </c>
      <c r="M160" s="2" t="s">
        <v>221</v>
      </c>
      <c r="N160" s="5" t="s">
        <v>194</v>
      </c>
      <c r="O160" s="2">
        <v>600</v>
      </c>
      <c r="P160" s="3">
        <v>6253668.96</v>
      </c>
      <c r="Q160" s="3">
        <v>6253668.96</v>
      </c>
      <c r="R160" s="3">
        <v>5100602</v>
      </c>
      <c r="S160" s="3">
        <v>5641796.3300000001</v>
      </c>
      <c r="T160" s="3">
        <v>5411109.9000000004</v>
      </c>
      <c r="U160" s="3">
        <v>5299313.37</v>
      </c>
      <c r="V160" s="60"/>
    </row>
    <row r="161" spans="1:22" ht="34.5" customHeight="1" x14ac:dyDescent="0.2">
      <c r="A161" s="90" t="s">
        <v>0</v>
      </c>
      <c r="B161" s="90"/>
      <c r="C161" s="1" t="s">
        <v>0</v>
      </c>
      <c r="D161" s="72" t="s">
        <v>0</v>
      </c>
      <c r="E161" s="72" t="s">
        <v>0</v>
      </c>
      <c r="F161" s="1" t="s">
        <v>0</v>
      </c>
      <c r="G161" s="72" t="s">
        <v>0</v>
      </c>
      <c r="H161" s="72" t="s">
        <v>0</v>
      </c>
      <c r="I161" s="1" t="s">
        <v>668</v>
      </c>
      <c r="J161" s="72" t="s">
        <v>117</v>
      </c>
      <c r="K161" s="72" t="s">
        <v>660</v>
      </c>
      <c r="L161" s="2" t="s">
        <v>167</v>
      </c>
      <c r="M161" s="2" t="s">
        <v>221</v>
      </c>
      <c r="N161" s="5" t="s">
        <v>195</v>
      </c>
      <c r="O161" s="2">
        <v>600</v>
      </c>
      <c r="P161" s="3">
        <v>150000</v>
      </c>
      <c r="Q161" s="3">
        <v>150000</v>
      </c>
      <c r="R161" s="3">
        <v>150000</v>
      </c>
      <c r="S161" s="3">
        <v>150000</v>
      </c>
      <c r="T161" s="3">
        <v>150000</v>
      </c>
      <c r="U161" s="3">
        <v>150000</v>
      </c>
      <c r="V161" s="60"/>
    </row>
    <row r="162" spans="1:22" ht="31.5" customHeight="1" x14ac:dyDescent="0.2">
      <c r="A162" s="90" t="s">
        <v>0</v>
      </c>
      <c r="B162" s="90"/>
      <c r="C162" s="1" t="s">
        <v>0</v>
      </c>
      <c r="D162" s="72" t="s">
        <v>0</v>
      </c>
      <c r="E162" s="72" t="s">
        <v>0</v>
      </c>
      <c r="F162" s="1" t="s">
        <v>0</v>
      </c>
      <c r="G162" s="72" t="s">
        <v>0</v>
      </c>
      <c r="H162" s="72" t="s">
        <v>0</v>
      </c>
      <c r="I162" s="1" t="s">
        <v>669</v>
      </c>
      <c r="J162" s="72" t="s">
        <v>96</v>
      </c>
      <c r="K162" s="72" t="s">
        <v>660</v>
      </c>
      <c r="L162" s="2" t="s">
        <v>167</v>
      </c>
      <c r="M162" s="2" t="s">
        <v>221</v>
      </c>
      <c r="N162" s="5" t="s">
        <v>225</v>
      </c>
      <c r="O162" s="2">
        <v>600</v>
      </c>
      <c r="P162" s="3">
        <v>1845468.65</v>
      </c>
      <c r="Q162" s="3">
        <v>1845468.65</v>
      </c>
      <c r="R162" s="3">
        <v>1845468.65</v>
      </c>
      <c r="S162" s="3">
        <v>2261512.73</v>
      </c>
      <c r="T162" s="3">
        <v>2261512.73</v>
      </c>
      <c r="U162" s="3">
        <v>2261512.73</v>
      </c>
      <c r="V162" s="60"/>
    </row>
    <row r="163" spans="1:22" ht="29.25" customHeight="1" x14ac:dyDescent="0.2">
      <c r="A163" s="90" t="s">
        <v>0</v>
      </c>
      <c r="B163" s="90"/>
      <c r="C163" s="1" t="s">
        <v>0</v>
      </c>
      <c r="D163" s="72" t="s">
        <v>0</v>
      </c>
      <c r="E163" s="72" t="s">
        <v>0</v>
      </c>
      <c r="F163" s="1" t="s">
        <v>0</v>
      </c>
      <c r="G163" s="72" t="s">
        <v>0</v>
      </c>
      <c r="H163" s="72" t="s">
        <v>0</v>
      </c>
      <c r="I163" s="6" t="s">
        <v>664</v>
      </c>
      <c r="J163" s="28" t="s">
        <v>147</v>
      </c>
      <c r="K163" s="28" t="s">
        <v>660</v>
      </c>
      <c r="L163" s="129" t="s">
        <v>167</v>
      </c>
      <c r="M163" s="2" t="s">
        <v>221</v>
      </c>
      <c r="N163" s="5" t="s">
        <v>226</v>
      </c>
      <c r="O163" s="2">
        <v>600</v>
      </c>
      <c r="P163" s="3">
        <v>383358.22</v>
      </c>
      <c r="Q163" s="3">
        <v>383358.22</v>
      </c>
      <c r="R163" s="3">
        <v>383358.22</v>
      </c>
      <c r="S163" s="3">
        <v>433973.24</v>
      </c>
      <c r="T163" s="3">
        <v>433973.24</v>
      </c>
      <c r="U163" s="3">
        <v>433973.24</v>
      </c>
      <c r="V163" s="60"/>
    </row>
    <row r="164" spans="1:22" ht="7.5" customHeight="1" x14ac:dyDescent="0.2">
      <c r="A164" s="90" t="s">
        <v>0</v>
      </c>
      <c r="B164" s="90"/>
      <c r="C164" s="1" t="s">
        <v>0</v>
      </c>
      <c r="D164" s="72" t="s">
        <v>0</v>
      </c>
      <c r="E164" s="72" t="s">
        <v>0</v>
      </c>
      <c r="F164" s="1" t="s">
        <v>0</v>
      </c>
      <c r="G164" s="72" t="s">
        <v>0</v>
      </c>
      <c r="H164" s="43" t="s">
        <v>0</v>
      </c>
      <c r="I164" s="44"/>
      <c r="J164" s="44"/>
      <c r="K164" s="44"/>
      <c r="L164" s="2" t="s">
        <v>167</v>
      </c>
      <c r="M164" s="2" t="s">
        <v>221</v>
      </c>
      <c r="N164" s="5" t="s">
        <v>227</v>
      </c>
      <c r="O164" s="2">
        <v>600</v>
      </c>
      <c r="P164" s="3">
        <v>99032888.150000006</v>
      </c>
      <c r="Q164" s="3">
        <v>99032888.150000006</v>
      </c>
      <c r="R164" s="3">
        <v>102852736.06999999</v>
      </c>
      <c r="S164" s="3">
        <v>111060040.90000001</v>
      </c>
      <c r="T164" s="3">
        <v>118076140.90000001</v>
      </c>
      <c r="U164" s="3">
        <v>125237040.90000001</v>
      </c>
      <c r="V164" s="60"/>
    </row>
    <row r="165" spans="1:22" ht="7.5" customHeight="1" x14ac:dyDescent="0.2">
      <c r="A165" s="90" t="s">
        <v>0</v>
      </c>
      <c r="B165" s="90"/>
      <c r="C165" s="1" t="s">
        <v>0</v>
      </c>
      <c r="D165" s="72" t="s">
        <v>0</v>
      </c>
      <c r="E165" s="72" t="s">
        <v>0</v>
      </c>
      <c r="F165" s="1" t="s">
        <v>0</v>
      </c>
      <c r="G165" s="72" t="s">
        <v>0</v>
      </c>
      <c r="H165" s="72" t="s">
        <v>0</v>
      </c>
      <c r="I165" s="17" t="s">
        <v>0</v>
      </c>
      <c r="J165" s="18" t="s">
        <v>0</v>
      </c>
      <c r="K165" s="18" t="s">
        <v>0</v>
      </c>
      <c r="L165" s="2" t="s">
        <v>167</v>
      </c>
      <c r="M165" s="2" t="s">
        <v>221</v>
      </c>
      <c r="N165" s="5" t="s">
        <v>228</v>
      </c>
      <c r="O165" s="2">
        <v>600</v>
      </c>
      <c r="P165" s="3">
        <v>5763885.4199999999</v>
      </c>
      <c r="Q165" s="3">
        <v>5763885.4199999999</v>
      </c>
      <c r="R165" s="3">
        <v>6177866.5300000003</v>
      </c>
      <c r="S165" s="3">
        <v>6193180</v>
      </c>
      <c r="T165" s="3">
        <v>6387100</v>
      </c>
      <c r="U165" s="3">
        <v>3625100</v>
      </c>
      <c r="V165" s="60"/>
    </row>
    <row r="166" spans="1:22" ht="7.5" customHeight="1" x14ac:dyDescent="0.2">
      <c r="A166" s="90" t="s">
        <v>0</v>
      </c>
      <c r="B166" s="90"/>
      <c r="C166" s="1" t="s">
        <v>0</v>
      </c>
      <c r="D166" s="72" t="s">
        <v>0</v>
      </c>
      <c r="E166" s="72" t="s">
        <v>0</v>
      </c>
      <c r="F166" s="1" t="s">
        <v>0</v>
      </c>
      <c r="G166" s="72" t="s">
        <v>0</v>
      </c>
      <c r="H166" s="72" t="s">
        <v>0</v>
      </c>
      <c r="I166" s="1" t="s">
        <v>0</v>
      </c>
      <c r="J166" s="72" t="s">
        <v>0</v>
      </c>
      <c r="K166" s="72" t="s">
        <v>0</v>
      </c>
      <c r="L166" s="2" t="s">
        <v>167</v>
      </c>
      <c r="M166" s="2" t="s">
        <v>221</v>
      </c>
      <c r="N166" s="5" t="s">
        <v>229</v>
      </c>
      <c r="O166" s="2">
        <v>600</v>
      </c>
      <c r="P166" s="3">
        <v>3884828.03</v>
      </c>
      <c r="Q166" s="3">
        <v>3884828.03</v>
      </c>
      <c r="R166" s="3">
        <v>4180273.67</v>
      </c>
      <c r="S166" s="3">
        <v>4738300</v>
      </c>
      <c r="T166" s="3">
        <v>4922900</v>
      </c>
      <c r="U166" s="3">
        <v>5114800</v>
      </c>
      <c r="V166" s="60"/>
    </row>
    <row r="167" spans="1:22" ht="7.5" customHeight="1" x14ac:dyDescent="0.2">
      <c r="A167" s="90" t="s">
        <v>0</v>
      </c>
      <c r="B167" s="90"/>
      <c r="C167" s="1" t="s">
        <v>0</v>
      </c>
      <c r="D167" s="72" t="s">
        <v>0</v>
      </c>
      <c r="E167" s="72" t="s">
        <v>0</v>
      </c>
      <c r="F167" s="1" t="s">
        <v>0</v>
      </c>
      <c r="G167" s="72" t="s">
        <v>0</v>
      </c>
      <c r="H167" s="72" t="s">
        <v>0</v>
      </c>
      <c r="I167" s="1" t="s">
        <v>0</v>
      </c>
      <c r="J167" s="72" t="s">
        <v>0</v>
      </c>
      <c r="K167" s="72" t="s">
        <v>0</v>
      </c>
      <c r="L167" s="2" t="s">
        <v>167</v>
      </c>
      <c r="M167" s="2" t="s">
        <v>221</v>
      </c>
      <c r="N167" s="5" t="s">
        <v>230</v>
      </c>
      <c r="O167" s="2">
        <v>600</v>
      </c>
      <c r="P167" s="3">
        <v>6543763</v>
      </c>
      <c r="Q167" s="3">
        <v>6543763</v>
      </c>
      <c r="R167" s="3">
        <v>5532588.8600000003</v>
      </c>
      <c r="S167" s="3">
        <v>6262900</v>
      </c>
      <c r="T167" s="3">
        <v>6355700</v>
      </c>
      <c r="U167" s="3">
        <v>6302900</v>
      </c>
      <c r="V167" s="60"/>
    </row>
    <row r="168" spans="1:22" ht="7.5" customHeight="1" x14ac:dyDescent="0.2">
      <c r="A168" s="90" t="s">
        <v>0</v>
      </c>
      <c r="B168" s="90"/>
      <c r="C168" s="1" t="s">
        <v>0</v>
      </c>
      <c r="D168" s="72" t="s">
        <v>0</v>
      </c>
      <c r="E168" s="72" t="s">
        <v>0</v>
      </c>
      <c r="F168" s="1" t="s">
        <v>0</v>
      </c>
      <c r="G168" s="72" t="s">
        <v>0</v>
      </c>
      <c r="H168" s="72" t="s">
        <v>0</v>
      </c>
      <c r="I168" s="1" t="s">
        <v>0</v>
      </c>
      <c r="J168" s="72" t="s">
        <v>0</v>
      </c>
      <c r="K168" s="72" t="s">
        <v>0</v>
      </c>
      <c r="L168" s="2" t="s">
        <v>167</v>
      </c>
      <c r="M168" s="2" t="s">
        <v>221</v>
      </c>
      <c r="N168" s="5" t="s">
        <v>835</v>
      </c>
      <c r="O168" s="2">
        <v>600</v>
      </c>
      <c r="P168" s="3">
        <v>0</v>
      </c>
      <c r="Q168" s="3">
        <v>0</v>
      </c>
      <c r="R168" s="3">
        <v>4326300</v>
      </c>
      <c r="S168" s="3">
        <v>0</v>
      </c>
      <c r="T168" s="3">
        <v>0</v>
      </c>
      <c r="U168" s="3">
        <v>0</v>
      </c>
      <c r="V168" s="60"/>
    </row>
    <row r="169" spans="1:22" ht="7.5" customHeight="1" x14ac:dyDescent="0.2">
      <c r="A169" s="90"/>
      <c r="B169" s="90"/>
      <c r="C169" s="1"/>
      <c r="D169" s="72"/>
      <c r="E169" s="72"/>
      <c r="F169" s="1"/>
      <c r="G169" s="72"/>
      <c r="H169" s="72"/>
      <c r="I169" s="1"/>
      <c r="J169" s="72"/>
      <c r="K169" s="72"/>
      <c r="L169" s="2" t="s">
        <v>167</v>
      </c>
      <c r="M169" s="2" t="s">
        <v>221</v>
      </c>
      <c r="N169" s="5" t="s">
        <v>836</v>
      </c>
      <c r="O169" s="2">
        <v>600</v>
      </c>
      <c r="P169" s="3">
        <v>0</v>
      </c>
      <c r="Q169" s="3">
        <v>0</v>
      </c>
      <c r="R169" s="3">
        <v>898700</v>
      </c>
      <c r="S169" s="3">
        <v>0</v>
      </c>
      <c r="T169" s="3">
        <v>0</v>
      </c>
      <c r="U169" s="3">
        <v>0</v>
      </c>
      <c r="V169" s="60"/>
    </row>
    <row r="170" spans="1:22" ht="7.5" customHeight="1" x14ac:dyDescent="0.2">
      <c r="A170" s="90"/>
      <c r="B170" s="90"/>
      <c r="C170" s="1"/>
      <c r="D170" s="72"/>
      <c r="E170" s="72"/>
      <c r="F170" s="1"/>
      <c r="G170" s="72"/>
      <c r="H170" s="72"/>
      <c r="I170" s="1"/>
      <c r="J170" s="72"/>
      <c r="K170" s="72"/>
      <c r="L170" s="2" t="s">
        <v>167</v>
      </c>
      <c r="M170" s="2" t="s">
        <v>221</v>
      </c>
      <c r="N170" s="5" t="s">
        <v>231</v>
      </c>
      <c r="O170" s="2">
        <v>600</v>
      </c>
      <c r="P170" s="3">
        <v>0</v>
      </c>
      <c r="Q170" s="3">
        <v>0</v>
      </c>
      <c r="R170" s="3">
        <v>0</v>
      </c>
      <c r="S170" s="3">
        <v>1323042</v>
      </c>
      <c r="T170" s="3">
        <v>0</v>
      </c>
      <c r="U170" s="3">
        <v>0</v>
      </c>
      <c r="V170" s="60"/>
    </row>
    <row r="171" spans="1:22" ht="7.5" customHeight="1" x14ac:dyDescent="0.2">
      <c r="A171" s="90"/>
      <c r="B171" s="90"/>
      <c r="C171" s="1"/>
      <c r="D171" s="72"/>
      <c r="E171" s="72"/>
      <c r="F171" s="1"/>
      <c r="G171" s="72"/>
      <c r="H171" s="72"/>
      <c r="I171" s="1"/>
      <c r="J171" s="72"/>
      <c r="K171" s="72"/>
      <c r="L171" s="2" t="s">
        <v>167</v>
      </c>
      <c r="M171" s="2" t="s">
        <v>221</v>
      </c>
      <c r="N171" s="5" t="s">
        <v>764</v>
      </c>
      <c r="O171" s="2">
        <v>600</v>
      </c>
      <c r="P171" s="3">
        <v>318000</v>
      </c>
      <c r="Q171" s="3">
        <v>318000</v>
      </c>
      <c r="R171" s="3">
        <v>0</v>
      </c>
      <c r="S171" s="3">
        <v>0</v>
      </c>
      <c r="T171" s="3">
        <v>0</v>
      </c>
      <c r="U171" s="3">
        <v>0</v>
      </c>
      <c r="V171" s="60"/>
    </row>
    <row r="172" spans="1:22" ht="7.5" customHeight="1" x14ac:dyDescent="0.2">
      <c r="A172" s="90"/>
      <c r="B172" s="90"/>
      <c r="C172" s="1"/>
      <c r="D172" s="72"/>
      <c r="E172" s="72"/>
      <c r="F172" s="1"/>
      <c r="G172" s="72"/>
      <c r="H172" s="72"/>
      <c r="I172" s="1"/>
      <c r="J172" s="72"/>
      <c r="K172" s="72"/>
      <c r="L172" s="2" t="s">
        <v>167</v>
      </c>
      <c r="M172" s="2" t="s">
        <v>221</v>
      </c>
      <c r="N172" s="5" t="s">
        <v>833</v>
      </c>
      <c r="O172" s="2">
        <v>600</v>
      </c>
      <c r="P172" s="3">
        <v>0</v>
      </c>
      <c r="Q172" s="3">
        <v>0</v>
      </c>
      <c r="R172" s="3">
        <v>3000000</v>
      </c>
      <c r="S172" s="3">
        <v>0</v>
      </c>
      <c r="T172" s="3">
        <v>0</v>
      </c>
      <c r="U172" s="3">
        <v>0</v>
      </c>
      <c r="V172" s="60"/>
    </row>
    <row r="173" spans="1:22" ht="7.5" customHeight="1" x14ac:dyDescent="0.2">
      <c r="A173" s="90"/>
      <c r="B173" s="90"/>
      <c r="C173" s="1"/>
      <c r="D173" s="72"/>
      <c r="E173" s="72"/>
      <c r="F173" s="1"/>
      <c r="G173" s="72"/>
      <c r="H173" s="72"/>
      <c r="I173" s="1"/>
      <c r="J173" s="72"/>
      <c r="K173" s="72"/>
      <c r="L173" s="2" t="s">
        <v>167</v>
      </c>
      <c r="M173" s="2" t="s">
        <v>221</v>
      </c>
      <c r="N173" s="5" t="s">
        <v>791</v>
      </c>
      <c r="O173" s="2">
        <v>600</v>
      </c>
      <c r="P173" s="3">
        <v>800000</v>
      </c>
      <c r="Q173" s="3">
        <v>800000</v>
      </c>
      <c r="R173" s="3">
        <v>0</v>
      </c>
      <c r="S173" s="3">
        <v>0</v>
      </c>
      <c r="T173" s="3">
        <v>0</v>
      </c>
      <c r="U173" s="3">
        <v>0</v>
      </c>
      <c r="V173" s="60"/>
    </row>
    <row r="174" spans="1:22" ht="7.5" customHeight="1" x14ac:dyDescent="0.2">
      <c r="A174" s="90"/>
      <c r="B174" s="90"/>
      <c r="C174" s="1"/>
      <c r="D174" s="72"/>
      <c r="E174" s="72"/>
      <c r="F174" s="1"/>
      <c r="G174" s="72"/>
      <c r="H174" s="72"/>
      <c r="I174" s="1"/>
      <c r="J174" s="72"/>
      <c r="K174" s="72"/>
      <c r="L174" s="2" t="s">
        <v>167</v>
      </c>
      <c r="M174" s="2" t="s">
        <v>113</v>
      </c>
      <c r="N174" s="5" t="s">
        <v>214</v>
      </c>
      <c r="O174" s="2">
        <v>600</v>
      </c>
      <c r="P174" s="3">
        <v>223219</v>
      </c>
      <c r="Q174" s="3">
        <v>223219</v>
      </c>
      <c r="R174" s="3">
        <v>290000</v>
      </c>
      <c r="S174" s="3">
        <v>290000</v>
      </c>
      <c r="T174" s="3">
        <v>290000</v>
      </c>
      <c r="U174" s="3">
        <v>290000</v>
      </c>
      <c r="V174" s="60"/>
    </row>
    <row r="175" spans="1:22" ht="9" customHeight="1" x14ac:dyDescent="0.2">
      <c r="A175" s="90" t="s">
        <v>0</v>
      </c>
      <c r="B175" s="90"/>
      <c r="C175" s="1" t="s">
        <v>0</v>
      </c>
      <c r="D175" s="72" t="s">
        <v>0</v>
      </c>
      <c r="E175" s="72" t="s">
        <v>0</v>
      </c>
      <c r="F175" s="1" t="s">
        <v>0</v>
      </c>
      <c r="G175" s="72" t="s">
        <v>0</v>
      </c>
      <c r="H175" s="72" t="s">
        <v>0</v>
      </c>
      <c r="I175" s="1" t="s">
        <v>0</v>
      </c>
      <c r="J175" s="72" t="s">
        <v>0</v>
      </c>
      <c r="K175" s="72" t="s">
        <v>0</v>
      </c>
      <c r="L175" s="2" t="s">
        <v>167</v>
      </c>
      <c r="M175" s="2" t="s">
        <v>113</v>
      </c>
      <c r="N175" s="5" t="s">
        <v>841</v>
      </c>
      <c r="O175" s="2">
        <v>600</v>
      </c>
      <c r="P175" s="3">
        <v>0</v>
      </c>
      <c r="Q175" s="3">
        <v>0</v>
      </c>
      <c r="R175" s="3">
        <v>31128.32</v>
      </c>
      <c r="S175" s="3">
        <v>0</v>
      </c>
      <c r="T175" s="3">
        <v>0</v>
      </c>
      <c r="U175" s="3">
        <v>0</v>
      </c>
      <c r="V175" s="60"/>
    </row>
    <row r="176" spans="1:22" ht="9" customHeight="1" x14ac:dyDescent="0.2">
      <c r="A176" s="90"/>
      <c r="B176" s="90"/>
      <c r="C176" s="1"/>
      <c r="D176" s="72"/>
      <c r="E176" s="72"/>
      <c r="F176" s="1"/>
      <c r="G176" s="72"/>
      <c r="H176" s="72"/>
      <c r="I176" s="1"/>
      <c r="J176" s="72"/>
      <c r="K176" s="72"/>
      <c r="L176" s="2" t="s">
        <v>167</v>
      </c>
      <c r="M176" s="2" t="s">
        <v>113</v>
      </c>
      <c r="N176" s="5" t="s">
        <v>196</v>
      </c>
      <c r="O176" s="2">
        <v>600</v>
      </c>
      <c r="P176" s="3">
        <v>342289.87</v>
      </c>
      <c r="Q176" s="3">
        <f>317539.38+24650.47</f>
        <v>342189.85</v>
      </c>
      <c r="R176" s="3">
        <v>1522772</v>
      </c>
      <c r="S176" s="3">
        <v>1522700</v>
      </c>
      <c r="T176" s="3">
        <v>1522700</v>
      </c>
      <c r="U176" s="3">
        <v>1522700</v>
      </c>
      <c r="V176" s="60"/>
    </row>
    <row r="177" spans="1:22" ht="14.25" customHeight="1" x14ac:dyDescent="0.2">
      <c r="A177" s="120" t="s">
        <v>232</v>
      </c>
      <c r="B177" s="121"/>
      <c r="C177" s="121"/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21"/>
      <c r="O177" s="122"/>
      <c r="P177" s="8">
        <f>SUM(P178:P187)</f>
        <v>7058225.6000000006</v>
      </c>
      <c r="Q177" s="8">
        <f t="shared" ref="Q177:U177" si="13">SUM(Q178:Q187)</f>
        <v>5254912.5100000007</v>
      </c>
      <c r="R177" s="8">
        <f t="shared" si="13"/>
        <v>7356589.8599999994</v>
      </c>
      <c r="S177" s="8">
        <f t="shared" si="13"/>
        <v>7597128.5600000005</v>
      </c>
      <c r="T177" s="8">
        <f t="shared" si="13"/>
        <v>7597128.5600000005</v>
      </c>
      <c r="U177" s="8">
        <f t="shared" si="13"/>
        <v>7597128.5600000005</v>
      </c>
      <c r="V177" s="60"/>
    </row>
    <row r="178" spans="1:22" ht="31.5" customHeight="1" x14ac:dyDescent="0.2">
      <c r="A178" s="82" t="s">
        <v>0</v>
      </c>
      <c r="B178" s="83"/>
      <c r="C178" s="1" t="s">
        <v>45</v>
      </c>
      <c r="D178" s="72" t="s">
        <v>164</v>
      </c>
      <c r="E178" s="72" t="s">
        <v>47</v>
      </c>
      <c r="F178" s="1" t="s">
        <v>233</v>
      </c>
      <c r="G178" s="72" t="s">
        <v>234</v>
      </c>
      <c r="H178" s="72" t="s">
        <v>235</v>
      </c>
      <c r="I178" s="1" t="s">
        <v>192</v>
      </c>
      <c r="J178" s="72" t="s">
        <v>236</v>
      </c>
      <c r="K178" s="72" t="s">
        <v>120</v>
      </c>
      <c r="L178" s="2" t="s">
        <v>167</v>
      </c>
      <c r="M178" s="2" t="s">
        <v>167</v>
      </c>
      <c r="N178" s="5" t="s">
        <v>237</v>
      </c>
      <c r="O178" s="2">
        <v>600</v>
      </c>
      <c r="P178" s="3">
        <v>2213860</v>
      </c>
      <c r="Q178" s="3">
        <v>910943</v>
      </c>
      <c r="R178" s="3">
        <v>2213484</v>
      </c>
      <c r="S178" s="3">
        <v>2360433</v>
      </c>
      <c r="T178" s="3">
        <v>2360433</v>
      </c>
      <c r="U178" s="3">
        <v>2360433</v>
      </c>
      <c r="V178" s="60"/>
    </row>
    <row r="179" spans="1:22" ht="27.75" customHeight="1" x14ac:dyDescent="0.2">
      <c r="A179" s="84"/>
      <c r="B179" s="85"/>
      <c r="C179" s="1" t="s">
        <v>238</v>
      </c>
      <c r="D179" s="72" t="s">
        <v>51</v>
      </c>
      <c r="E179" s="72" t="s">
        <v>239</v>
      </c>
      <c r="F179" s="1" t="s">
        <v>240</v>
      </c>
      <c r="G179" s="72" t="s">
        <v>241</v>
      </c>
      <c r="H179" s="72" t="s">
        <v>242</v>
      </c>
      <c r="I179" s="1" t="s">
        <v>243</v>
      </c>
      <c r="J179" s="72" t="s">
        <v>51</v>
      </c>
      <c r="K179" s="72" t="s">
        <v>244</v>
      </c>
      <c r="L179" s="2" t="s">
        <v>167</v>
      </c>
      <c r="M179" s="2" t="s">
        <v>167</v>
      </c>
      <c r="N179" s="5" t="s">
        <v>245</v>
      </c>
      <c r="O179" s="2">
        <v>600</v>
      </c>
      <c r="P179" s="3">
        <v>459883.96</v>
      </c>
      <c r="Q179" s="3">
        <v>228535.26</v>
      </c>
      <c r="R179" s="3">
        <v>459806</v>
      </c>
      <c r="S179" s="3">
        <v>452955.56</v>
      </c>
      <c r="T179" s="3">
        <v>452955.56</v>
      </c>
      <c r="U179" s="3">
        <v>452955.56</v>
      </c>
      <c r="V179" s="60"/>
    </row>
    <row r="180" spans="1:22" ht="33" customHeight="1" x14ac:dyDescent="0.2">
      <c r="A180" s="84"/>
      <c r="B180" s="85"/>
      <c r="C180" s="1" t="s">
        <v>0</v>
      </c>
      <c r="D180" s="72" t="s">
        <v>0</v>
      </c>
      <c r="E180" s="72" t="s">
        <v>0</v>
      </c>
      <c r="F180" s="1" t="s">
        <v>0</v>
      </c>
      <c r="G180" s="72" t="s">
        <v>0</v>
      </c>
      <c r="H180" s="72" t="s">
        <v>0</v>
      </c>
      <c r="I180" s="1" t="s">
        <v>668</v>
      </c>
      <c r="J180" s="72" t="s">
        <v>236</v>
      </c>
      <c r="K180" s="72" t="s">
        <v>660</v>
      </c>
      <c r="L180" s="2" t="s">
        <v>167</v>
      </c>
      <c r="M180" s="2" t="s">
        <v>167</v>
      </c>
      <c r="N180" s="5" t="s">
        <v>246</v>
      </c>
      <c r="O180" s="2">
        <v>600</v>
      </c>
      <c r="P180" s="3">
        <v>778564.82</v>
      </c>
      <c r="Q180" s="3">
        <v>778564.82</v>
      </c>
      <c r="R180" s="3">
        <v>962856.06</v>
      </c>
      <c r="S180" s="3">
        <v>913300</v>
      </c>
      <c r="T180" s="3">
        <v>913300</v>
      </c>
      <c r="U180" s="3">
        <v>913300</v>
      </c>
      <c r="V180" s="60"/>
    </row>
    <row r="181" spans="1:22" ht="11.1" customHeight="1" x14ac:dyDescent="0.2">
      <c r="A181" s="84"/>
      <c r="B181" s="85"/>
      <c r="C181" s="1"/>
      <c r="D181" s="72"/>
      <c r="E181" s="72"/>
      <c r="F181" s="1"/>
      <c r="G181" s="72"/>
      <c r="H181" s="72"/>
      <c r="I181" s="1"/>
      <c r="J181" s="72"/>
      <c r="K181" s="72"/>
      <c r="L181" s="2" t="s">
        <v>167</v>
      </c>
      <c r="M181" s="2" t="s">
        <v>167</v>
      </c>
      <c r="N181" s="5" t="s">
        <v>840</v>
      </c>
      <c r="O181" s="2">
        <v>600</v>
      </c>
      <c r="P181" s="3">
        <v>0</v>
      </c>
      <c r="Q181" s="3">
        <v>0</v>
      </c>
      <c r="R181" s="3">
        <v>450000</v>
      </c>
      <c r="S181" s="3">
        <v>550440</v>
      </c>
      <c r="T181" s="3">
        <v>550440</v>
      </c>
      <c r="U181" s="3">
        <v>550440</v>
      </c>
      <c r="V181" s="60"/>
    </row>
    <row r="182" spans="1:22" ht="11.1" customHeight="1" x14ac:dyDescent="0.2">
      <c r="A182" s="84"/>
      <c r="B182" s="85"/>
      <c r="C182" s="1"/>
      <c r="D182" s="72"/>
      <c r="E182" s="72"/>
      <c r="F182" s="1"/>
      <c r="G182" s="72"/>
      <c r="H182" s="72"/>
      <c r="I182" s="1"/>
      <c r="J182" s="72"/>
      <c r="K182" s="72"/>
      <c r="L182" s="2" t="s">
        <v>167</v>
      </c>
      <c r="M182" s="2" t="s">
        <v>167</v>
      </c>
      <c r="N182" s="5" t="s">
        <v>839</v>
      </c>
      <c r="O182" s="2">
        <v>600</v>
      </c>
      <c r="P182" s="3">
        <v>0</v>
      </c>
      <c r="Q182" s="3">
        <v>0</v>
      </c>
      <c r="R182" s="3">
        <v>19999.86</v>
      </c>
      <c r="S182" s="3">
        <v>20000</v>
      </c>
      <c r="T182" s="3">
        <v>20000</v>
      </c>
      <c r="U182" s="3">
        <v>20000</v>
      </c>
      <c r="V182" s="60"/>
    </row>
    <row r="183" spans="1:22" ht="9" customHeight="1" x14ac:dyDescent="0.2">
      <c r="A183" s="84"/>
      <c r="B183" s="85"/>
      <c r="C183" s="1" t="s">
        <v>0</v>
      </c>
      <c r="D183" s="72" t="s">
        <v>0</v>
      </c>
      <c r="E183" s="72" t="s">
        <v>0</v>
      </c>
      <c r="F183" s="1" t="s">
        <v>0</v>
      </c>
      <c r="G183" s="72" t="s">
        <v>0</v>
      </c>
      <c r="H183" s="72" t="s">
        <v>0</v>
      </c>
      <c r="I183" s="1" t="s">
        <v>0</v>
      </c>
      <c r="J183" s="72" t="s">
        <v>0</v>
      </c>
      <c r="K183" s="72" t="s">
        <v>0</v>
      </c>
      <c r="L183" s="2" t="s">
        <v>167</v>
      </c>
      <c r="M183" s="2" t="s">
        <v>167</v>
      </c>
      <c r="N183" s="5" t="s">
        <v>247</v>
      </c>
      <c r="O183" s="2">
        <v>600</v>
      </c>
      <c r="P183" s="3">
        <v>1441971.12</v>
      </c>
      <c r="Q183" s="3">
        <v>1441971.12</v>
      </c>
      <c r="R183" s="3">
        <v>3250443.94</v>
      </c>
      <c r="S183" s="3">
        <v>3300000</v>
      </c>
      <c r="T183" s="3">
        <v>3300000</v>
      </c>
      <c r="U183" s="3">
        <v>3300000</v>
      </c>
      <c r="V183" s="60"/>
    </row>
    <row r="184" spans="1:22" ht="9" customHeight="1" x14ac:dyDescent="0.2">
      <c r="A184" s="84"/>
      <c r="B184" s="85"/>
      <c r="C184" s="1" t="s">
        <v>0</v>
      </c>
      <c r="D184" s="72" t="s">
        <v>0</v>
      </c>
      <c r="E184" s="72" t="s">
        <v>0</v>
      </c>
      <c r="F184" s="1" t="s">
        <v>0</v>
      </c>
      <c r="G184" s="72" t="s">
        <v>0</v>
      </c>
      <c r="H184" s="72" t="s">
        <v>0</v>
      </c>
      <c r="I184" s="1" t="s">
        <v>0</v>
      </c>
      <c r="J184" s="72" t="s">
        <v>0</v>
      </c>
      <c r="K184" s="72" t="s">
        <v>0</v>
      </c>
      <c r="L184" s="2" t="s">
        <v>167</v>
      </c>
      <c r="M184" s="2" t="s">
        <v>167</v>
      </c>
      <c r="N184" s="5" t="s">
        <v>248</v>
      </c>
      <c r="O184" s="2">
        <v>600</v>
      </c>
      <c r="P184" s="3">
        <v>7745.7</v>
      </c>
      <c r="Q184" s="3">
        <v>7745.7</v>
      </c>
      <c r="R184" s="3">
        <v>0</v>
      </c>
      <c r="S184" s="3">
        <v>0</v>
      </c>
      <c r="T184" s="3">
        <v>0</v>
      </c>
      <c r="U184" s="3">
        <v>0</v>
      </c>
      <c r="V184" s="60"/>
    </row>
    <row r="185" spans="1:22" ht="9" customHeight="1" x14ac:dyDescent="0.2">
      <c r="A185" s="84"/>
      <c r="B185" s="85"/>
      <c r="C185" s="1"/>
      <c r="D185" s="72"/>
      <c r="E185" s="72"/>
      <c r="F185" s="1"/>
      <c r="G185" s="72"/>
      <c r="H185" s="72"/>
      <c r="I185" s="1"/>
      <c r="J185" s="72"/>
      <c r="K185" s="72"/>
      <c r="L185" s="2" t="s">
        <v>167</v>
      </c>
      <c r="M185" s="2" t="s">
        <v>167</v>
      </c>
      <c r="N185" s="5" t="s">
        <v>632</v>
      </c>
      <c r="O185" s="2">
        <v>600</v>
      </c>
      <c r="P185" s="3">
        <v>56000</v>
      </c>
      <c r="Q185" s="3">
        <v>56000</v>
      </c>
      <c r="R185" s="3">
        <v>0</v>
      </c>
      <c r="S185" s="3">
        <v>0</v>
      </c>
      <c r="T185" s="3">
        <v>0</v>
      </c>
      <c r="U185" s="3">
        <v>0</v>
      </c>
      <c r="V185" s="60"/>
    </row>
    <row r="186" spans="1:22" ht="10.9" customHeight="1" x14ac:dyDescent="0.2">
      <c r="A186" s="84"/>
      <c r="B186" s="85"/>
      <c r="C186" s="15"/>
      <c r="D186" s="21"/>
      <c r="E186" s="21"/>
      <c r="F186" s="15"/>
      <c r="G186" s="21"/>
      <c r="H186" s="21"/>
      <c r="I186" s="15"/>
      <c r="J186" s="21"/>
      <c r="K186" s="21"/>
      <c r="L186" s="10" t="s">
        <v>167</v>
      </c>
      <c r="M186" s="10" t="s">
        <v>167</v>
      </c>
      <c r="N186" s="9" t="s">
        <v>779</v>
      </c>
      <c r="O186" s="10" t="s">
        <v>633</v>
      </c>
      <c r="P186" s="7">
        <v>1426000</v>
      </c>
      <c r="Q186" s="7">
        <v>1426000</v>
      </c>
      <c r="R186" s="3">
        <v>0</v>
      </c>
      <c r="S186" s="3">
        <v>0</v>
      </c>
      <c r="T186" s="3">
        <v>0</v>
      </c>
      <c r="U186" s="3">
        <v>0</v>
      </c>
      <c r="V186" s="60"/>
    </row>
    <row r="187" spans="1:22" ht="10.9" customHeight="1" x14ac:dyDescent="0.2">
      <c r="A187" s="88"/>
      <c r="B187" s="96"/>
      <c r="C187" s="15"/>
      <c r="D187" s="21"/>
      <c r="E187" s="21"/>
      <c r="F187" s="15"/>
      <c r="G187" s="21"/>
      <c r="H187" s="21"/>
      <c r="I187" s="15"/>
      <c r="J187" s="21"/>
      <c r="K187" s="21"/>
      <c r="L187" s="10" t="s">
        <v>167</v>
      </c>
      <c r="M187" s="10" t="s">
        <v>167</v>
      </c>
      <c r="N187" s="9" t="s">
        <v>780</v>
      </c>
      <c r="O187" s="10">
        <v>800</v>
      </c>
      <c r="P187" s="7">
        <v>674200</v>
      </c>
      <c r="Q187" s="7">
        <v>405152.61</v>
      </c>
      <c r="R187" s="3">
        <v>0</v>
      </c>
      <c r="S187" s="3">
        <v>0</v>
      </c>
      <c r="T187" s="3">
        <v>0</v>
      </c>
      <c r="U187" s="3">
        <v>0</v>
      </c>
      <c r="V187" s="60"/>
    </row>
    <row r="188" spans="1:22" ht="21.75" customHeight="1" x14ac:dyDescent="0.2">
      <c r="A188" s="120" t="s">
        <v>884</v>
      </c>
      <c r="B188" s="121"/>
      <c r="C188" s="127"/>
      <c r="D188" s="127"/>
      <c r="E188" s="127"/>
      <c r="F188" s="127"/>
      <c r="G188" s="127"/>
      <c r="H188" s="127"/>
      <c r="I188" s="127"/>
      <c r="J188" s="127"/>
      <c r="K188" s="127"/>
      <c r="L188" s="127"/>
      <c r="M188" s="127"/>
      <c r="N188" s="127"/>
      <c r="O188" s="128"/>
      <c r="P188" s="25">
        <f t="shared" ref="P188:U188" si="14">SUM(P189:P204)</f>
        <v>80968167.420000032</v>
      </c>
      <c r="Q188" s="25">
        <f t="shared" si="14"/>
        <v>80967766.320000023</v>
      </c>
      <c r="R188" s="25">
        <f t="shared" si="14"/>
        <v>83358019.549999997</v>
      </c>
      <c r="S188" s="25">
        <f t="shared" si="14"/>
        <v>90261765.799999997</v>
      </c>
      <c r="T188" s="25">
        <f t="shared" si="14"/>
        <v>93730177.370000005</v>
      </c>
      <c r="U188" s="25">
        <f t="shared" si="14"/>
        <v>96418900.149999991</v>
      </c>
      <c r="V188" s="60"/>
    </row>
    <row r="189" spans="1:22" ht="48" customHeight="1" x14ac:dyDescent="0.2">
      <c r="A189" s="84"/>
      <c r="B189" s="87"/>
      <c r="C189" s="1" t="s">
        <v>0</v>
      </c>
      <c r="D189" s="72" t="s">
        <v>0</v>
      </c>
      <c r="E189" s="72" t="s">
        <v>0</v>
      </c>
      <c r="F189" s="1" t="s">
        <v>85</v>
      </c>
      <c r="G189" s="72" t="s">
        <v>86</v>
      </c>
      <c r="H189" s="72" t="s">
        <v>87</v>
      </c>
      <c r="I189" s="1" t="s">
        <v>97</v>
      </c>
      <c r="J189" s="72" t="s">
        <v>51</v>
      </c>
      <c r="K189" s="72" t="s">
        <v>98</v>
      </c>
      <c r="L189" s="2" t="s">
        <v>167</v>
      </c>
      <c r="M189" s="2" t="s">
        <v>107</v>
      </c>
      <c r="N189" s="5" t="s">
        <v>195</v>
      </c>
      <c r="O189" s="2">
        <v>600</v>
      </c>
      <c r="P189" s="3">
        <v>43490</v>
      </c>
      <c r="Q189" s="3">
        <v>43490</v>
      </c>
      <c r="R189" s="3">
        <v>0</v>
      </c>
      <c r="S189" s="3">
        <v>0</v>
      </c>
      <c r="T189" s="3">
        <v>0</v>
      </c>
      <c r="U189" s="3">
        <v>0</v>
      </c>
      <c r="V189" s="60"/>
    </row>
    <row r="190" spans="1:22" ht="56.25" customHeight="1" x14ac:dyDescent="0.2">
      <c r="A190" s="84"/>
      <c r="B190" s="87"/>
      <c r="C190" s="1" t="s">
        <v>45</v>
      </c>
      <c r="D190" s="72" t="s">
        <v>164</v>
      </c>
      <c r="E190" s="72" t="s">
        <v>47</v>
      </c>
      <c r="F190" s="1" t="s">
        <v>78</v>
      </c>
      <c r="G190" s="72" t="s">
        <v>51</v>
      </c>
      <c r="H190" s="72" t="s">
        <v>79</v>
      </c>
      <c r="I190" s="1" t="s">
        <v>187</v>
      </c>
      <c r="J190" s="72" t="s">
        <v>51</v>
      </c>
      <c r="K190" s="72" t="s">
        <v>188</v>
      </c>
      <c r="L190" s="2" t="s">
        <v>167</v>
      </c>
      <c r="M190" s="2" t="s">
        <v>107</v>
      </c>
      <c r="N190" s="5" t="s">
        <v>205</v>
      </c>
      <c r="O190" s="2">
        <v>600</v>
      </c>
      <c r="P190" s="3">
        <v>10155.6</v>
      </c>
      <c r="Q190" s="3">
        <v>10155.6</v>
      </c>
      <c r="R190" s="3">
        <v>0</v>
      </c>
      <c r="S190" s="3">
        <v>0</v>
      </c>
      <c r="T190" s="3">
        <v>0</v>
      </c>
      <c r="U190" s="3">
        <v>0</v>
      </c>
      <c r="V190" s="60"/>
    </row>
    <row r="191" spans="1:22" ht="56.25" customHeight="1" x14ac:dyDescent="0.2">
      <c r="A191" s="84"/>
      <c r="B191" s="87"/>
      <c r="C191" s="1" t="s">
        <v>45</v>
      </c>
      <c r="D191" s="72" t="s">
        <v>164</v>
      </c>
      <c r="E191" s="72" t="s">
        <v>47</v>
      </c>
      <c r="F191" s="1" t="s">
        <v>78</v>
      </c>
      <c r="G191" s="72" t="s">
        <v>51</v>
      </c>
      <c r="H191" s="72" t="s">
        <v>79</v>
      </c>
      <c r="I191" s="1" t="s">
        <v>187</v>
      </c>
      <c r="J191" s="72" t="s">
        <v>51</v>
      </c>
      <c r="K191" s="72" t="s">
        <v>188</v>
      </c>
      <c r="L191" s="2" t="s">
        <v>167</v>
      </c>
      <c r="M191" s="2" t="s">
        <v>113</v>
      </c>
      <c r="N191" s="5" t="s">
        <v>196</v>
      </c>
      <c r="O191" s="2">
        <v>600</v>
      </c>
      <c r="P191" s="3">
        <v>92268.22</v>
      </c>
      <c r="Q191" s="3">
        <v>92268.22</v>
      </c>
      <c r="R191" s="3">
        <v>0</v>
      </c>
      <c r="S191" s="3">
        <v>0</v>
      </c>
      <c r="T191" s="3">
        <v>0</v>
      </c>
      <c r="U191" s="3">
        <v>0</v>
      </c>
      <c r="V191" s="60"/>
    </row>
    <row r="192" spans="1:22" ht="51" customHeight="1" x14ac:dyDescent="0.2">
      <c r="A192" s="84"/>
      <c r="B192" s="87"/>
      <c r="C192" s="1" t="s">
        <v>0</v>
      </c>
      <c r="D192" s="72" t="s">
        <v>0</v>
      </c>
      <c r="E192" s="72" t="s">
        <v>0</v>
      </c>
      <c r="F192" s="1" t="s">
        <v>85</v>
      </c>
      <c r="G192" s="72" t="s">
        <v>86</v>
      </c>
      <c r="H192" s="72" t="s">
        <v>87</v>
      </c>
      <c r="I192" s="1" t="s">
        <v>97</v>
      </c>
      <c r="J192" s="72" t="s">
        <v>51</v>
      </c>
      <c r="K192" s="72" t="s">
        <v>98</v>
      </c>
      <c r="L192" s="2" t="s">
        <v>167</v>
      </c>
      <c r="M192" s="2" t="s">
        <v>113</v>
      </c>
      <c r="N192" s="5" t="s">
        <v>250</v>
      </c>
      <c r="O192" s="2">
        <v>600</v>
      </c>
      <c r="P192" s="3">
        <v>39846900.5</v>
      </c>
      <c r="Q192" s="3">
        <v>39846900.5</v>
      </c>
      <c r="R192" s="3">
        <v>41912700.090000004</v>
      </c>
      <c r="S192" s="3">
        <v>45461899.780000001</v>
      </c>
      <c r="T192" s="3">
        <v>47280375.770000003</v>
      </c>
      <c r="U192" s="3">
        <v>49171590.799999997</v>
      </c>
      <c r="V192" s="60"/>
    </row>
    <row r="193" spans="1:22" ht="48" customHeight="1" x14ac:dyDescent="0.2">
      <c r="A193" s="84"/>
      <c r="B193" s="87"/>
      <c r="C193" s="1" t="s">
        <v>0</v>
      </c>
      <c r="D193" s="72" t="s">
        <v>0</v>
      </c>
      <c r="E193" s="72" t="s">
        <v>0</v>
      </c>
      <c r="F193" s="1" t="s">
        <v>0</v>
      </c>
      <c r="G193" s="72" t="s">
        <v>0</v>
      </c>
      <c r="H193" s="72" t="s">
        <v>0</v>
      </c>
      <c r="I193" s="1" t="s">
        <v>192</v>
      </c>
      <c r="J193" s="72" t="s">
        <v>117</v>
      </c>
      <c r="K193" s="72" t="s">
        <v>120</v>
      </c>
      <c r="L193" s="2" t="s">
        <v>167</v>
      </c>
      <c r="M193" s="2" t="s">
        <v>113</v>
      </c>
      <c r="N193" s="5" t="s">
        <v>251</v>
      </c>
      <c r="O193" s="2">
        <v>600</v>
      </c>
      <c r="P193" s="3">
        <v>198195.52</v>
      </c>
      <c r="Q193" s="3">
        <v>198195.52</v>
      </c>
      <c r="R193" s="3">
        <v>323500</v>
      </c>
      <c r="S193" s="3">
        <v>323530</v>
      </c>
      <c r="T193" s="3">
        <v>323530</v>
      </c>
      <c r="U193" s="3">
        <v>323530</v>
      </c>
      <c r="V193" s="60"/>
    </row>
    <row r="194" spans="1:22" ht="34.5" customHeight="1" x14ac:dyDescent="0.2">
      <c r="A194" s="84"/>
      <c r="B194" s="87"/>
      <c r="C194" s="1" t="s">
        <v>0</v>
      </c>
      <c r="D194" s="72" t="s">
        <v>0</v>
      </c>
      <c r="E194" s="72" t="s">
        <v>0</v>
      </c>
      <c r="F194" s="1" t="s">
        <v>0</v>
      </c>
      <c r="G194" s="72" t="s">
        <v>0</v>
      </c>
      <c r="H194" s="72" t="s">
        <v>0</v>
      </c>
      <c r="I194" s="1" t="s">
        <v>99</v>
      </c>
      <c r="J194" s="72" t="s">
        <v>51</v>
      </c>
      <c r="K194" s="72" t="s">
        <v>100</v>
      </c>
      <c r="L194" s="2" t="s">
        <v>167</v>
      </c>
      <c r="M194" s="2" t="s">
        <v>113</v>
      </c>
      <c r="N194" s="5" t="s">
        <v>252</v>
      </c>
      <c r="O194" s="2">
        <v>600</v>
      </c>
      <c r="P194" s="3">
        <v>402401.95</v>
      </c>
      <c r="Q194" s="3">
        <v>402401.95</v>
      </c>
      <c r="R194" s="3">
        <v>405622.58</v>
      </c>
      <c r="S194" s="3">
        <v>422622.56</v>
      </c>
      <c r="T194" s="3">
        <v>439474.4</v>
      </c>
      <c r="U194" s="3">
        <v>456613.9</v>
      </c>
      <c r="V194" s="60"/>
    </row>
    <row r="195" spans="1:22" ht="33" customHeight="1" x14ac:dyDescent="0.2">
      <c r="A195" s="84"/>
      <c r="B195" s="87"/>
      <c r="C195" s="27" t="s">
        <v>0</v>
      </c>
      <c r="D195" s="28" t="s">
        <v>0</v>
      </c>
      <c r="E195" s="28" t="s">
        <v>0</v>
      </c>
      <c r="F195" s="27" t="s">
        <v>0</v>
      </c>
      <c r="G195" s="28" t="s">
        <v>0</v>
      </c>
      <c r="H195" s="28" t="s">
        <v>0</v>
      </c>
      <c r="I195" s="27" t="s">
        <v>668</v>
      </c>
      <c r="J195" s="28" t="s">
        <v>117</v>
      </c>
      <c r="K195" s="28" t="s">
        <v>660</v>
      </c>
      <c r="L195" s="129" t="s">
        <v>167</v>
      </c>
      <c r="M195" s="2" t="s">
        <v>113</v>
      </c>
      <c r="N195" s="5" t="s">
        <v>253</v>
      </c>
      <c r="O195" s="2">
        <v>600</v>
      </c>
      <c r="P195" s="3">
        <v>3293299.22</v>
      </c>
      <c r="Q195" s="3">
        <v>3293299.22</v>
      </c>
      <c r="R195" s="3">
        <v>2391700</v>
      </c>
      <c r="S195" s="3">
        <v>2419738.2799999998</v>
      </c>
      <c r="T195" s="3">
        <v>2419805.5699999998</v>
      </c>
      <c r="U195" s="3">
        <v>2419382.6</v>
      </c>
      <c r="V195" s="60"/>
    </row>
    <row r="196" spans="1:22" ht="7.5" customHeight="1" x14ac:dyDescent="0.2">
      <c r="A196" s="84"/>
      <c r="B196" s="85"/>
      <c r="C196" s="44"/>
      <c r="D196" s="44"/>
      <c r="E196" s="44"/>
      <c r="F196" s="44"/>
      <c r="G196" s="44"/>
      <c r="H196" s="44"/>
      <c r="I196" s="44"/>
      <c r="J196" s="44"/>
      <c r="K196" s="44"/>
      <c r="L196" s="2" t="s">
        <v>167</v>
      </c>
      <c r="M196" s="2" t="s">
        <v>113</v>
      </c>
      <c r="N196" s="5" t="s">
        <v>255</v>
      </c>
      <c r="O196" s="2">
        <v>600</v>
      </c>
      <c r="P196" s="3">
        <v>16500718.109999999</v>
      </c>
      <c r="Q196" s="3">
        <v>16500718.109999999</v>
      </c>
      <c r="R196" s="3">
        <v>17126660.079999998</v>
      </c>
      <c r="S196" s="3">
        <v>18463813.469999999</v>
      </c>
      <c r="T196" s="3">
        <v>19340815.719999999</v>
      </c>
      <c r="U196" s="3">
        <v>19366429.84</v>
      </c>
      <c r="V196" s="60"/>
    </row>
    <row r="197" spans="1:22" ht="8.1" customHeight="1" x14ac:dyDescent="0.2">
      <c r="A197" s="84"/>
      <c r="B197" s="87"/>
      <c r="C197" s="1" t="s">
        <v>0</v>
      </c>
      <c r="D197" s="72" t="s">
        <v>0</v>
      </c>
      <c r="E197" s="72" t="s">
        <v>0</v>
      </c>
      <c r="F197" s="1" t="s">
        <v>0</v>
      </c>
      <c r="G197" s="72" t="s">
        <v>0</v>
      </c>
      <c r="H197" s="72" t="s">
        <v>0</v>
      </c>
      <c r="I197" s="1" t="s">
        <v>0</v>
      </c>
      <c r="J197" s="72" t="s">
        <v>0</v>
      </c>
      <c r="K197" s="72" t="s">
        <v>0</v>
      </c>
      <c r="L197" s="2" t="s">
        <v>167</v>
      </c>
      <c r="M197" s="2" t="s">
        <v>113</v>
      </c>
      <c r="N197" s="5" t="s">
        <v>256</v>
      </c>
      <c r="O197" s="2">
        <v>600</v>
      </c>
      <c r="P197" s="3">
        <v>270207.86</v>
      </c>
      <c r="Q197" s="3">
        <v>270207.86</v>
      </c>
      <c r="R197" s="3">
        <v>542393</v>
      </c>
      <c r="S197" s="3">
        <v>693585.44</v>
      </c>
      <c r="T197" s="3">
        <v>693585.44</v>
      </c>
      <c r="U197" s="3">
        <v>693585.44</v>
      </c>
      <c r="V197" s="60"/>
    </row>
    <row r="198" spans="1:22" ht="8.1" customHeight="1" x14ac:dyDescent="0.2">
      <c r="A198" s="84"/>
      <c r="B198" s="87"/>
      <c r="C198" s="1" t="s">
        <v>0</v>
      </c>
      <c r="D198" s="72" t="s">
        <v>0</v>
      </c>
      <c r="E198" s="72" t="s">
        <v>0</v>
      </c>
      <c r="F198" s="1" t="s">
        <v>0</v>
      </c>
      <c r="G198" s="72" t="s">
        <v>0</v>
      </c>
      <c r="H198" s="72" t="s">
        <v>0</v>
      </c>
      <c r="I198" s="1" t="s">
        <v>0</v>
      </c>
      <c r="J198" s="72" t="s">
        <v>0</v>
      </c>
      <c r="K198" s="72" t="s">
        <v>0</v>
      </c>
      <c r="L198" s="2" t="s">
        <v>167</v>
      </c>
      <c r="M198" s="2" t="s">
        <v>113</v>
      </c>
      <c r="N198" s="5" t="s">
        <v>257</v>
      </c>
      <c r="O198" s="2">
        <v>600</v>
      </c>
      <c r="P198" s="3">
        <v>413913.59</v>
      </c>
      <c r="Q198" s="3">
        <v>413913.59</v>
      </c>
      <c r="R198" s="3">
        <v>457384.85</v>
      </c>
      <c r="S198" s="3">
        <v>458240.07</v>
      </c>
      <c r="T198" s="3">
        <v>476168.58</v>
      </c>
      <c r="U198" s="3">
        <v>494739.15</v>
      </c>
      <c r="V198" s="60"/>
    </row>
    <row r="199" spans="1:22" ht="8.1" customHeight="1" x14ac:dyDescent="0.2">
      <c r="A199" s="84"/>
      <c r="B199" s="87"/>
      <c r="C199" s="1" t="s">
        <v>0</v>
      </c>
      <c r="D199" s="72" t="s">
        <v>0</v>
      </c>
      <c r="E199" s="72" t="s">
        <v>0</v>
      </c>
      <c r="F199" s="1" t="s">
        <v>0</v>
      </c>
      <c r="G199" s="72" t="s">
        <v>0</v>
      </c>
      <c r="H199" s="72" t="s">
        <v>0</v>
      </c>
      <c r="I199" s="1" t="s">
        <v>0</v>
      </c>
      <c r="J199" s="72" t="s">
        <v>0</v>
      </c>
      <c r="K199" s="72" t="s">
        <v>0</v>
      </c>
      <c r="L199" s="2" t="s">
        <v>167</v>
      </c>
      <c r="M199" s="2" t="s">
        <v>113</v>
      </c>
      <c r="N199" s="5" t="s">
        <v>258</v>
      </c>
      <c r="O199" s="2">
        <v>600</v>
      </c>
      <c r="P199" s="3">
        <v>2190895.63</v>
      </c>
      <c r="Q199" s="3">
        <v>2190895.63</v>
      </c>
      <c r="R199" s="3">
        <v>2856171</v>
      </c>
      <c r="S199" s="3">
        <v>2471956.56</v>
      </c>
      <c r="T199" s="3">
        <v>2472524.63</v>
      </c>
      <c r="U199" s="3">
        <v>2467782</v>
      </c>
      <c r="V199" s="60"/>
    </row>
    <row r="200" spans="1:22" ht="8.1" customHeight="1" x14ac:dyDescent="0.2">
      <c r="A200" s="84"/>
      <c r="B200" s="87"/>
      <c r="C200" s="1" t="s">
        <v>0</v>
      </c>
      <c r="D200" s="72" t="s">
        <v>0</v>
      </c>
      <c r="E200" s="72" t="s">
        <v>0</v>
      </c>
      <c r="F200" s="1" t="s">
        <v>0</v>
      </c>
      <c r="G200" s="72" t="s">
        <v>0</v>
      </c>
      <c r="H200" s="72" t="s">
        <v>0</v>
      </c>
      <c r="I200" s="1" t="s">
        <v>0</v>
      </c>
      <c r="J200" s="72" t="s">
        <v>0</v>
      </c>
      <c r="K200" s="72" t="s">
        <v>0</v>
      </c>
      <c r="L200" s="2" t="s">
        <v>167</v>
      </c>
      <c r="M200" s="2" t="s">
        <v>113</v>
      </c>
      <c r="N200" s="5" t="s">
        <v>766</v>
      </c>
      <c r="O200" s="2">
        <v>600</v>
      </c>
      <c r="P200" s="3">
        <v>600000</v>
      </c>
      <c r="Q200" s="3">
        <v>599598.9</v>
      </c>
      <c r="R200" s="3">
        <v>0</v>
      </c>
      <c r="S200" s="3">
        <v>0</v>
      </c>
      <c r="T200" s="3">
        <v>0</v>
      </c>
      <c r="U200" s="3">
        <v>0</v>
      </c>
      <c r="V200" s="60"/>
    </row>
    <row r="201" spans="1:22" ht="8.1" customHeight="1" x14ac:dyDescent="0.2">
      <c r="A201" s="84"/>
      <c r="B201" s="87"/>
      <c r="C201" s="1"/>
      <c r="D201" s="72"/>
      <c r="E201" s="72"/>
      <c r="F201" s="1"/>
      <c r="G201" s="72"/>
      <c r="H201" s="72"/>
      <c r="I201" s="1"/>
      <c r="J201" s="72"/>
      <c r="K201" s="72"/>
      <c r="L201" s="2" t="s">
        <v>167</v>
      </c>
      <c r="M201" s="2" t="s">
        <v>113</v>
      </c>
      <c r="N201" s="5" t="s">
        <v>260</v>
      </c>
      <c r="O201" s="2">
        <v>600</v>
      </c>
      <c r="P201" s="3">
        <v>13676110.75</v>
      </c>
      <c r="Q201" s="3">
        <v>13676110.75</v>
      </c>
      <c r="R201" s="3">
        <v>14910896.35</v>
      </c>
      <c r="S201" s="3">
        <v>16364287.83</v>
      </c>
      <c r="T201" s="3">
        <v>17018859.34</v>
      </c>
      <c r="U201" s="3">
        <v>17699613.710000001</v>
      </c>
      <c r="V201" s="60"/>
    </row>
    <row r="202" spans="1:22" ht="8.1" customHeight="1" x14ac:dyDescent="0.2">
      <c r="A202" s="84"/>
      <c r="B202" s="87"/>
      <c r="C202" s="1" t="s">
        <v>0</v>
      </c>
      <c r="D202" s="72" t="s">
        <v>0</v>
      </c>
      <c r="E202" s="72" t="s">
        <v>0</v>
      </c>
      <c r="F202" s="1" t="s">
        <v>0</v>
      </c>
      <c r="G202" s="72" t="s">
        <v>0</v>
      </c>
      <c r="H202" s="72" t="s">
        <v>0</v>
      </c>
      <c r="I202" s="1" t="s">
        <v>0</v>
      </c>
      <c r="J202" s="72" t="s">
        <v>0</v>
      </c>
      <c r="K202" s="72" t="s">
        <v>0</v>
      </c>
      <c r="L202" s="2" t="s">
        <v>167</v>
      </c>
      <c r="M202" s="2" t="s">
        <v>113</v>
      </c>
      <c r="N202" s="5" t="s">
        <v>651</v>
      </c>
      <c r="O202" s="2" t="s">
        <v>633</v>
      </c>
      <c r="P202" s="3">
        <v>812862.29</v>
      </c>
      <c r="Q202" s="3">
        <v>812862.29</v>
      </c>
      <c r="R202" s="3">
        <v>423748</v>
      </c>
      <c r="S202" s="3">
        <v>435380</v>
      </c>
      <c r="T202" s="3">
        <v>435380</v>
      </c>
      <c r="U202" s="3">
        <v>435380</v>
      </c>
      <c r="V202" s="60"/>
    </row>
    <row r="203" spans="1:22" ht="8.1" customHeight="1" x14ac:dyDescent="0.2">
      <c r="A203" s="84"/>
      <c r="B203" s="87"/>
      <c r="C203" s="1"/>
      <c r="D203" s="72"/>
      <c r="E203" s="72"/>
      <c r="F203" s="1"/>
      <c r="G203" s="72"/>
      <c r="H203" s="72"/>
      <c r="I203" s="1"/>
      <c r="J203" s="72"/>
      <c r="K203" s="72"/>
      <c r="L203" s="2" t="s">
        <v>167</v>
      </c>
      <c r="M203" s="2" t="s">
        <v>113</v>
      </c>
      <c r="N203" s="5" t="s">
        <v>261</v>
      </c>
      <c r="O203" s="2">
        <v>600</v>
      </c>
      <c r="P203" s="3">
        <v>1987322.39</v>
      </c>
      <c r="Q203" s="3">
        <v>1987322.39</v>
      </c>
      <c r="R203" s="3">
        <v>1418569.6</v>
      </c>
      <c r="S203" s="3">
        <v>2053738.12</v>
      </c>
      <c r="T203" s="3">
        <v>2133968.92</v>
      </c>
      <c r="U203" s="3">
        <v>2217193.71</v>
      </c>
      <c r="V203" s="60"/>
    </row>
    <row r="204" spans="1:22" ht="8.1" customHeight="1" x14ac:dyDescent="0.2">
      <c r="A204" s="84"/>
      <c r="B204" s="87"/>
      <c r="C204" s="1" t="s">
        <v>0</v>
      </c>
      <c r="D204" s="72" t="s">
        <v>0</v>
      </c>
      <c r="E204" s="72" t="s">
        <v>0</v>
      </c>
      <c r="F204" s="1" t="s">
        <v>0</v>
      </c>
      <c r="G204" s="72" t="s">
        <v>0</v>
      </c>
      <c r="H204" s="72" t="s">
        <v>0</v>
      </c>
      <c r="I204" s="1" t="s">
        <v>0</v>
      </c>
      <c r="J204" s="72" t="s">
        <v>0</v>
      </c>
      <c r="K204" s="72" t="s">
        <v>0</v>
      </c>
      <c r="L204" s="2" t="s">
        <v>167</v>
      </c>
      <c r="M204" s="2" t="s">
        <v>113</v>
      </c>
      <c r="N204" s="5" t="s">
        <v>262</v>
      </c>
      <c r="O204" s="2">
        <v>600</v>
      </c>
      <c r="P204" s="3">
        <v>629425.79</v>
      </c>
      <c r="Q204" s="3">
        <v>629425.79</v>
      </c>
      <c r="R204" s="3">
        <v>588674</v>
      </c>
      <c r="S204" s="3">
        <v>692973.69</v>
      </c>
      <c r="T204" s="3">
        <v>695689</v>
      </c>
      <c r="U204" s="3">
        <v>673059</v>
      </c>
      <c r="V204" s="60"/>
    </row>
    <row r="205" spans="1:22" ht="14.25" customHeight="1" x14ac:dyDescent="0.2">
      <c r="A205" s="120" t="s">
        <v>263</v>
      </c>
      <c r="B205" s="121"/>
      <c r="C205" s="121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2"/>
      <c r="P205" s="8">
        <f t="shared" ref="P205:U205" si="15">SUM(P206:P213)</f>
        <v>69874963.959999993</v>
      </c>
      <c r="Q205" s="8">
        <f t="shared" si="15"/>
        <v>69874963.959999993</v>
      </c>
      <c r="R205" s="8">
        <f t="shared" si="15"/>
        <v>88481002.079999998</v>
      </c>
      <c r="S205" s="8">
        <f t="shared" si="15"/>
        <v>84617549.079999998</v>
      </c>
      <c r="T205" s="8">
        <f t="shared" si="15"/>
        <v>86172456.079999998</v>
      </c>
      <c r="U205" s="8">
        <f t="shared" si="15"/>
        <v>91403656.079999998</v>
      </c>
      <c r="V205" s="60"/>
    </row>
    <row r="206" spans="1:22" ht="48.75" customHeight="1" x14ac:dyDescent="0.2">
      <c r="A206" s="90" t="s">
        <v>0</v>
      </c>
      <c r="B206" s="90"/>
      <c r="C206" s="1" t="s">
        <v>45</v>
      </c>
      <c r="D206" s="72" t="s">
        <v>264</v>
      </c>
      <c r="E206" s="72" t="s">
        <v>47</v>
      </c>
      <c r="F206" s="1" t="s">
        <v>78</v>
      </c>
      <c r="G206" s="72" t="s">
        <v>51</v>
      </c>
      <c r="H206" s="72" t="s">
        <v>79</v>
      </c>
      <c r="I206" s="1" t="s">
        <v>80</v>
      </c>
      <c r="J206" s="72" t="s">
        <v>51</v>
      </c>
      <c r="K206" s="72" t="s">
        <v>81</v>
      </c>
      <c r="L206" s="2" t="s">
        <v>159</v>
      </c>
      <c r="M206" s="2" t="s">
        <v>53</v>
      </c>
      <c r="N206" s="5" t="s">
        <v>267</v>
      </c>
      <c r="O206" s="2">
        <v>600</v>
      </c>
      <c r="P206" s="3">
        <v>515807.63</v>
      </c>
      <c r="Q206" s="3">
        <v>515807.63</v>
      </c>
      <c r="R206" s="3">
        <v>515807.63</v>
      </c>
      <c r="S206" s="3">
        <v>568863.27</v>
      </c>
      <c r="T206" s="3">
        <v>568863.27</v>
      </c>
      <c r="U206" s="3">
        <v>568863.27</v>
      </c>
      <c r="V206" s="60"/>
    </row>
    <row r="207" spans="1:22" ht="48" customHeight="1" x14ac:dyDescent="0.2">
      <c r="A207" s="90" t="s">
        <v>0</v>
      </c>
      <c r="B207" s="90"/>
      <c r="C207" s="1" t="s">
        <v>174</v>
      </c>
      <c r="D207" s="72" t="s">
        <v>51</v>
      </c>
      <c r="E207" s="72" t="s">
        <v>175</v>
      </c>
      <c r="F207" s="1" t="s">
        <v>85</v>
      </c>
      <c r="G207" s="72" t="s">
        <v>86</v>
      </c>
      <c r="H207" s="72" t="s">
        <v>87</v>
      </c>
      <c r="I207" s="1" t="s">
        <v>266</v>
      </c>
      <c r="J207" s="72" t="s">
        <v>51</v>
      </c>
      <c r="K207" s="72" t="s">
        <v>81</v>
      </c>
      <c r="L207" s="2" t="s">
        <v>159</v>
      </c>
      <c r="M207" s="2" t="s">
        <v>53</v>
      </c>
      <c r="N207" s="5" t="s">
        <v>276</v>
      </c>
      <c r="O207" s="2">
        <v>600</v>
      </c>
      <c r="P207" s="3">
        <v>107148.44</v>
      </c>
      <c r="Q207" s="3">
        <v>107148.44</v>
      </c>
      <c r="R207" s="3">
        <v>107148.45</v>
      </c>
      <c r="S207" s="3">
        <v>109162.08</v>
      </c>
      <c r="T207" s="3">
        <v>109162.08</v>
      </c>
      <c r="U207" s="3">
        <v>109162.08</v>
      </c>
      <c r="V207" s="60"/>
    </row>
    <row r="208" spans="1:22" ht="35.25" customHeight="1" x14ac:dyDescent="0.2">
      <c r="A208" s="90" t="s">
        <v>0</v>
      </c>
      <c r="B208" s="90"/>
      <c r="C208" s="1" t="s">
        <v>268</v>
      </c>
      <c r="D208" s="72" t="s">
        <v>269</v>
      </c>
      <c r="E208" s="72" t="s">
        <v>270</v>
      </c>
      <c r="F208" s="1" t="s">
        <v>271</v>
      </c>
      <c r="G208" s="72" t="s">
        <v>272</v>
      </c>
      <c r="H208" s="72" t="s">
        <v>273</v>
      </c>
      <c r="I208" s="1" t="s">
        <v>222</v>
      </c>
      <c r="J208" s="72" t="s">
        <v>274</v>
      </c>
      <c r="K208" s="72" t="s">
        <v>223</v>
      </c>
      <c r="L208" s="2" t="s">
        <v>159</v>
      </c>
      <c r="M208" s="2" t="s">
        <v>53</v>
      </c>
      <c r="N208" s="5" t="s">
        <v>277</v>
      </c>
      <c r="O208" s="2">
        <v>600</v>
      </c>
      <c r="P208" s="3">
        <v>57473708.079999998</v>
      </c>
      <c r="Q208" s="3">
        <v>57473708.079999998</v>
      </c>
      <c r="R208" s="3">
        <v>63657900</v>
      </c>
      <c r="S208" s="3">
        <v>67829630.730000004</v>
      </c>
      <c r="T208" s="3">
        <v>72584630.730000004</v>
      </c>
      <c r="U208" s="3">
        <v>77680730.730000004</v>
      </c>
      <c r="V208" s="60"/>
    </row>
    <row r="209" spans="1:22" ht="33.75" customHeight="1" x14ac:dyDescent="0.2">
      <c r="A209" s="90" t="s">
        <v>0</v>
      </c>
      <c r="B209" s="90"/>
      <c r="C209" s="1" t="s">
        <v>0</v>
      </c>
      <c r="D209" s="72" t="s">
        <v>0</v>
      </c>
      <c r="E209" s="72" t="s">
        <v>0</v>
      </c>
      <c r="F209" s="1" t="s">
        <v>0</v>
      </c>
      <c r="G209" s="72" t="s">
        <v>0</v>
      </c>
      <c r="H209" s="72" t="s">
        <v>0</v>
      </c>
      <c r="I209" s="1" t="s">
        <v>55</v>
      </c>
      <c r="J209" s="72" t="s">
        <v>275</v>
      </c>
      <c r="K209" s="72" t="s">
        <v>57</v>
      </c>
      <c r="L209" s="2" t="s">
        <v>159</v>
      </c>
      <c r="M209" s="2" t="s">
        <v>53</v>
      </c>
      <c r="N209" s="5" t="s">
        <v>278</v>
      </c>
      <c r="O209" s="2">
        <v>600</v>
      </c>
      <c r="P209" s="3">
        <v>4566212.97</v>
      </c>
      <c r="Q209" s="3">
        <v>4566212.97</v>
      </c>
      <c r="R209" s="3">
        <v>5220683.2</v>
      </c>
      <c r="S209" s="3">
        <v>4677800</v>
      </c>
      <c r="T209" s="3">
        <v>4739400</v>
      </c>
      <c r="U209" s="3">
        <v>4739400</v>
      </c>
      <c r="V209" s="60"/>
    </row>
    <row r="210" spans="1:22" ht="51.75" customHeight="1" x14ac:dyDescent="0.2">
      <c r="A210" s="90" t="s">
        <v>0</v>
      </c>
      <c r="B210" s="90"/>
      <c r="C210" s="1" t="s">
        <v>0</v>
      </c>
      <c r="D210" s="72" t="s">
        <v>0</v>
      </c>
      <c r="E210" s="72" t="s">
        <v>0</v>
      </c>
      <c r="F210" s="1" t="s">
        <v>0</v>
      </c>
      <c r="G210" s="72" t="s">
        <v>0</v>
      </c>
      <c r="H210" s="72" t="s">
        <v>0</v>
      </c>
      <c r="I210" s="1" t="s">
        <v>187</v>
      </c>
      <c r="J210" s="72" t="s">
        <v>51</v>
      </c>
      <c r="K210" s="72" t="s">
        <v>188</v>
      </c>
      <c r="L210" s="2" t="s">
        <v>159</v>
      </c>
      <c r="M210" s="2" t="s">
        <v>53</v>
      </c>
      <c r="N210" s="5" t="s">
        <v>279</v>
      </c>
      <c r="O210" s="2">
        <v>600</v>
      </c>
      <c r="P210" s="3">
        <v>3733254.84</v>
      </c>
      <c r="Q210" s="3">
        <v>3733254.84</v>
      </c>
      <c r="R210" s="3">
        <v>3888262.8</v>
      </c>
      <c r="S210" s="3">
        <v>4191000</v>
      </c>
      <c r="T210" s="3">
        <v>4354500</v>
      </c>
      <c r="U210" s="3">
        <v>4524300</v>
      </c>
      <c r="V210" s="60"/>
    </row>
    <row r="211" spans="1:22" ht="31.5" customHeight="1" x14ac:dyDescent="0.2">
      <c r="A211" s="90" t="s">
        <v>0</v>
      </c>
      <c r="B211" s="90"/>
      <c r="C211" s="1" t="s">
        <v>0</v>
      </c>
      <c r="D211" s="72" t="s">
        <v>0</v>
      </c>
      <c r="E211" s="72" t="s">
        <v>0</v>
      </c>
      <c r="F211" s="1" t="s">
        <v>0</v>
      </c>
      <c r="G211" s="28" t="s">
        <v>0</v>
      </c>
      <c r="H211" s="28" t="s">
        <v>0</v>
      </c>
      <c r="I211" s="27" t="s">
        <v>99</v>
      </c>
      <c r="J211" s="28" t="s">
        <v>51</v>
      </c>
      <c r="K211" s="72" t="s">
        <v>100</v>
      </c>
      <c r="L211" s="2" t="s">
        <v>159</v>
      </c>
      <c r="M211" s="2" t="s">
        <v>53</v>
      </c>
      <c r="N211" s="5" t="s">
        <v>280</v>
      </c>
      <c r="O211" s="2">
        <v>600</v>
      </c>
      <c r="P211" s="3">
        <v>3478832</v>
      </c>
      <c r="Q211" s="3">
        <v>3478832</v>
      </c>
      <c r="R211" s="3">
        <v>5091200</v>
      </c>
      <c r="S211" s="3">
        <v>4353800</v>
      </c>
      <c r="T211" s="3">
        <v>3815900</v>
      </c>
      <c r="U211" s="3">
        <v>3781200</v>
      </c>
      <c r="V211" s="60"/>
    </row>
    <row r="212" spans="1:22" ht="29.25" customHeight="1" x14ac:dyDescent="0.2">
      <c r="A212" s="90" t="s">
        <v>0</v>
      </c>
      <c r="B212" s="90"/>
      <c r="C212" s="1" t="s">
        <v>0</v>
      </c>
      <c r="D212" s="72" t="s">
        <v>0</v>
      </c>
      <c r="E212" s="72" t="s">
        <v>0</v>
      </c>
      <c r="F212" s="58" t="s">
        <v>0</v>
      </c>
      <c r="G212" s="21" t="s">
        <v>0</v>
      </c>
      <c r="H212" s="21" t="s">
        <v>0</v>
      </c>
      <c r="I212" s="67" t="s">
        <v>669</v>
      </c>
      <c r="J212" s="21" t="s">
        <v>670</v>
      </c>
      <c r="K212" s="16" t="s">
        <v>660</v>
      </c>
      <c r="L212" s="2" t="s">
        <v>159</v>
      </c>
      <c r="M212" s="2" t="s">
        <v>53</v>
      </c>
      <c r="N212" s="5" t="s">
        <v>869</v>
      </c>
      <c r="O212" s="2">
        <v>600</v>
      </c>
      <c r="P212" s="3">
        <v>0</v>
      </c>
      <c r="Q212" s="3">
        <v>0</v>
      </c>
      <c r="R212" s="3">
        <v>0</v>
      </c>
      <c r="S212" s="3">
        <v>2887293</v>
      </c>
      <c r="T212" s="3">
        <v>0</v>
      </c>
      <c r="U212" s="3">
        <v>0</v>
      </c>
      <c r="V212" s="60"/>
    </row>
    <row r="213" spans="1:22" ht="8.1" customHeight="1" x14ac:dyDescent="0.2">
      <c r="A213" s="90"/>
      <c r="B213" s="90"/>
      <c r="C213" s="1"/>
      <c r="D213" s="72"/>
      <c r="E213" s="72"/>
      <c r="F213" s="58"/>
      <c r="G213" s="21"/>
      <c r="H213" s="21"/>
      <c r="I213" s="67"/>
      <c r="J213" s="21"/>
      <c r="K213" s="16"/>
      <c r="L213" s="2" t="s">
        <v>159</v>
      </c>
      <c r="M213" s="2" t="s">
        <v>53</v>
      </c>
      <c r="N213" s="5" t="s">
        <v>767</v>
      </c>
      <c r="O213" s="2">
        <v>600</v>
      </c>
      <c r="P213" s="3">
        <v>0</v>
      </c>
      <c r="Q213" s="3">
        <v>0</v>
      </c>
      <c r="R213" s="3">
        <v>10000000</v>
      </c>
      <c r="S213" s="3">
        <v>0</v>
      </c>
      <c r="T213" s="3">
        <v>0</v>
      </c>
      <c r="U213" s="3">
        <v>0</v>
      </c>
      <c r="V213" s="60"/>
    </row>
    <row r="214" spans="1:22" ht="12.75" customHeight="1" x14ac:dyDescent="0.2">
      <c r="A214" s="120" t="s">
        <v>281</v>
      </c>
      <c r="B214" s="121"/>
      <c r="C214" s="121"/>
      <c r="D214" s="121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2"/>
      <c r="P214" s="8">
        <f t="shared" ref="P214:U214" si="16">SUM(P215:P241)</f>
        <v>172710381.31999996</v>
      </c>
      <c r="Q214" s="8">
        <f t="shared" si="16"/>
        <v>171670526.28999999</v>
      </c>
      <c r="R214" s="8">
        <f t="shared" si="16"/>
        <v>187590844.87</v>
      </c>
      <c r="S214" s="8">
        <f t="shared" si="16"/>
        <v>236936701.38999996</v>
      </c>
      <c r="T214" s="8">
        <f t="shared" si="16"/>
        <v>267302008.01999998</v>
      </c>
      <c r="U214" s="8">
        <f t="shared" si="16"/>
        <v>202306388</v>
      </c>
      <c r="V214" s="60"/>
    </row>
    <row r="215" spans="1:22" ht="48.75" customHeight="1" x14ac:dyDescent="0.2">
      <c r="A215" s="90" t="s">
        <v>0</v>
      </c>
      <c r="B215" s="90"/>
      <c r="C215" s="1" t="s">
        <v>45</v>
      </c>
      <c r="D215" s="72" t="s">
        <v>282</v>
      </c>
      <c r="E215" s="72" t="s">
        <v>47</v>
      </c>
      <c r="F215" s="1" t="s">
        <v>78</v>
      </c>
      <c r="G215" s="72" t="s">
        <v>51</v>
      </c>
      <c r="H215" s="72" t="s">
        <v>79</v>
      </c>
      <c r="I215" s="1" t="s">
        <v>80</v>
      </c>
      <c r="J215" s="72" t="s">
        <v>51</v>
      </c>
      <c r="K215" s="72" t="s">
        <v>81</v>
      </c>
      <c r="L215" s="2" t="s">
        <v>159</v>
      </c>
      <c r="M215" s="2" t="s">
        <v>53</v>
      </c>
      <c r="N215" s="5" t="s">
        <v>285</v>
      </c>
      <c r="O215" s="2">
        <v>600</v>
      </c>
      <c r="P215" s="3">
        <v>659458.65</v>
      </c>
      <c r="Q215" s="3">
        <v>659458.65</v>
      </c>
      <c r="R215" s="3">
        <v>659458.65</v>
      </c>
      <c r="S215" s="3">
        <v>793723</v>
      </c>
      <c r="T215" s="3">
        <v>793723</v>
      </c>
      <c r="U215" s="3">
        <v>793723</v>
      </c>
      <c r="V215" s="60"/>
    </row>
    <row r="216" spans="1:22" ht="33.75" customHeight="1" x14ac:dyDescent="0.2">
      <c r="A216" s="90" t="s">
        <v>0</v>
      </c>
      <c r="B216" s="90"/>
      <c r="C216" s="1" t="s">
        <v>174</v>
      </c>
      <c r="D216" s="72" t="s">
        <v>51</v>
      </c>
      <c r="E216" s="72" t="s">
        <v>175</v>
      </c>
      <c r="F216" s="1" t="s">
        <v>85</v>
      </c>
      <c r="G216" s="72" t="s">
        <v>86</v>
      </c>
      <c r="H216" s="72" t="s">
        <v>87</v>
      </c>
      <c r="I216" s="1" t="s">
        <v>222</v>
      </c>
      <c r="J216" s="72" t="s">
        <v>284</v>
      </c>
      <c r="K216" s="72" t="s">
        <v>223</v>
      </c>
      <c r="L216" s="2" t="s">
        <v>159</v>
      </c>
      <c r="M216" s="2" t="s">
        <v>53</v>
      </c>
      <c r="N216" s="5" t="s">
        <v>292</v>
      </c>
      <c r="O216" s="2">
        <v>600</v>
      </c>
      <c r="P216" s="3">
        <v>136988.99</v>
      </c>
      <c r="Q216" s="3">
        <v>136988.99</v>
      </c>
      <c r="R216" s="3">
        <v>136988.99</v>
      </c>
      <c r="S216" s="3">
        <v>152311.57</v>
      </c>
      <c r="T216" s="3">
        <v>152311.57</v>
      </c>
      <c r="U216" s="3">
        <v>152311.57</v>
      </c>
      <c r="V216" s="60"/>
    </row>
    <row r="217" spans="1:22" ht="36.75" customHeight="1" x14ac:dyDescent="0.2">
      <c r="A217" s="90" t="s">
        <v>0</v>
      </c>
      <c r="B217" s="90"/>
      <c r="C217" s="1" t="s">
        <v>286</v>
      </c>
      <c r="D217" s="72" t="s">
        <v>287</v>
      </c>
      <c r="E217" s="72" t="s">
        <v>288</v>
      </c>
      <c r="F217" s="1" t="s">
        <v>289</v>
      </c>
      <c r="G217" s="72" t="s">
        <v>83</v>
      </c>
      <c r="H217" s="72" t="s">
        <v>290</v>
      </c>
      <c r="I217" s="1" t="s">
        <v>55</v>
      </c>
      <c r="J217" s="72" t="s">
        <v>291</v>
      </c>
      <c r="K217" s="72" t="s">
        <v>57</v>
      </c>
      <c r="L217" s="2" t="s">
        <v>159</v>
      </c>
      <c r="M217" s="2" t="s">
        <v>53</v>
      </c>
      <c r="N217" s="5" t="s">
        <v>293</v>
      </c>
      <c r="O217" s="2">
        <v>600</v>
      </c>
      <c r="P217" s="3">
        <v>76785906.069999993</v>
      </c>
      <c r="Q217" s="3">
        <v>76785906.069999993</v>
      </c>
      <c r="R217" s="3">
        <v>86161200</v>
      </c>
      <c r="S217" s="3">
        <v>91515613.069999993</v>
      </c>
      <c r="T217" s="3">
        <v>97858213.069999993</v>
      </c>
      <c r="U217" s="3">
        <v>104628113.06999999</v>
      </c>
      <c r="V217" s="60"/>
    </row>
    <row r="218" spans="1:22" ht="52.5" customHeight="1" x14ac:dyDescent="0.2">
      <c r="A218" s="90" t="s">
        <v>0</v>
      </c>
      <c r="B218" s="90"/>
      <c r="C218" s="1" t="s">
        <v>0</v>
      </c>
      <c r="D218" s="72" t="s">
        <v>0</v>
      </c>
      <c r="E218" s="72" t="s">
        <v>0</v>
      </c>
      <c r="F218" s="1" t="s">
        <v>0</v>
      </c>
      <c r="G218" s="72" t="s">
        <v>0</v>
      </c>
      <c r="H218" s="72" t="s">
        <v>0</v>
      </c>
      <c r="I218" s="1" t="s">
        <v>187</v>
      </c>
      <c r="J218" s="72" t="s">
        <v>51</v>
      </c>
      <c r="K218" s="72" t="s">
        <v>188</v>
      </c>
      <c r="L218" s="2" t="s">
        <v>159</v>
      </c>
      <c r="M218" s="2" t="s">
        <v>53</v>
      </c>
      <c r="N218" s="5" t="s">
        <v>294</v>
      </c>
      <c r="O218" s="2">
        <v>600</v>
      </c>
      <c r="P218" s="3">
        <v>4887543.88</v>
      </c>
      <c r="Q218" s="3">
        <v>4887543.88</v>
      </c>
      <c r="R218" s="3">
        <v>6002700</v>
      </c>
      <c r="S218" s="3">
        <v>6889500</v>
      </c>
      <c r="T218" s="3">
        <v>6884518.3600000003</v>
      </c>
      <c r="U218" s="3">
        <v>6884520</v>
      </c>
      <c r="V218" s="60"/>
    </row>
    <row r="219" spans="1:22" ht="47.25" customHeight="1" x14ac:dyDescent="0.2">
      <c r="A219" s="90" t="s">
        <v>0</v>
      </c>
      <c r="B219" s="90"/>
      <c r="C219" s="1" t="s">
        <v>0</v>
      </c>
      <c r="D219" s="72" t="s">
        <v>0</v>
      </c>
      <c r="E219" s="72" t="s">
        <v>0</v>
      </c>
      <c r="F219" s="1" t="s">
        <v>0</v>
      </c>
      <c r="G219" s="72" t="s">
        <v>0</v>
      </c>
      <c r="H219" s="72" t="s">
        <v>0</v>
      </c>
      <c r="I219" s="1" t="s">
        <v>97</v>
      </c>
      <c r="J219" s="72" t="s">
        <v>51</v>
      </c>
      <c r="K219" s="72" t="s">
        <v>98</v>
      </c>
      <c r="L219" s="2" t="s">
        <v>159</v>
      </c>
      <c r="M219" s="2" t="s">
        <v>53</v>
      </c>
      <c r="N219" s="5" t="s">
        <v>295</v>
      </c>
      <c r="O219" s="2">
        <v>600</v>
      </c>
      <c r="P219" s="3">
        <v>5694291.7599999998</v>
      </c>
      <c r="Q219" s="3">
        <v>5694291.7599999998</v>
      </c>
      <c r="R219" s="3">
        <v>6129500</v>
      </c>
      <c r="S219" s="3">
        <v>6353700</v>
      </c>
      <c r="T219" s="3">
        <v>6601500</v>
      </c>
      <c r="U219" s="3">
        <v>6859100</v>
      </c>
      <c r="V219" s="60"/>
    </row>
    <row r="220" spans="1:22" ht="32.25" customHeight="1" x14ac:dyDescent="0.2">
      <c r="A220" s="90" t="s">
        <v>0</v>
      </c>
      <c r="B220" s="90"/>
      <c r="C220" s="1" t="s">
        <v>0</v>
      </c>
      <c r="D220" s="72" t="s">
        <v>0</v>
      </c>
      <c r="E220" s="72" t="s">
        <v>0</v>
      </c>
      <c r="F220" s="1" t="s">
        <v>0</v>
      </c>
      <c r="G220" s="72" t="s">
        <v>0</v>
      </c>
      <c r="H220" s="72" t="s">
        <v>0</v>
      </c>
      <c r="I220" s="1" t="s">
        <v>99</v>
      </c>
      <c r="J220" s="72" t="s">
        <v>51</v>
      </c>
      <c r="K220" s="72" t="s">
        <v>100</v>
      </c>
      <c r="L220" s="2" t="s">
        <v>159</v>
      </c>
      <c r="M220" s="2" t="s">
        <v>53</v>
      </c>
      <c r="N220" s="5" t="s">
        <v>296</v>
      </c>
      <c r="O220" s="2">
        <v>600</v>
      </c>
      <c r="P220" s="3">
        <v>13237358.359999999</v>
      </c>
      <c r="Q220" s="3">
        <v>13237358.359999999</v>
      </c>
      <c r="R220" s="3">
        <v>13818730</v>
      </c>
      <c r="S220" s="3">
        <v>11295670</v>
      </c>
      <c r="T220" s="3">
        <v>10983520</v>
      </c>
      <c r="U220" s="3">
        <v>10929020</v>
      </c>
      <c r="V220" s="60"/>
    </row>
    <row r="221" spans="1:22" ht="27" customHeight="1" x14ac:dyDescent="0.2">
      <c r="A221" s="90" t="s">
        <v>0</v>
      </c>
      <c r="B221" s="90"/>
      <c r="C221" s="1" t="s">
        <v>0</v>
      </c>
      <c r="D221" s="72" t="s">
        <v>0</v>
      </c>
      <c r="E221" s="72" t="s">
        <v>0</v>
      </c>
      <c r="F221" s="1" t="s">
        <v>0</v>
      </c>
      <c r="G221" s="72" t="s">
        <v>0</v>
      </c>
      <c r="H221" s="72" t="s">
        <v>0</v>
      </c>
      <c r="I221" s="45" t="s">
        <v>669</v>
      </c>
      <c r="J221" s="72" t="s">
        <v>671</v>
      </c>
      <c r="K221" s="72" t="s">
        <v>660</v>
      </c>
      <c r="L221" s="2" t="s">
        <v>159</v>
      </c>
      <c r="M221" s="2" t="s">
        <v>53</v>
      </c>
      <c r="N221" s="5" t="s">
        <v>297</v>
      </c>
      <c r="O221" s="2">
        <v>600</v>
      </c>
      <c r="P221" s="3">
        <v>2658000</v>
      </c>
      <c r="Q221" s="3">
        <v>2658000</v>
      </c>
      <c r="R221" s="3">
        <v>9900000</v>
      </c>
      <c r="S221" s="3">
        <v>7600000</v>
      </c>
      <c r="T221" s="3">
        <v>7600000</v>
      </c>
      <c r="U221" s="3">
        <v>7600000</v>
      </c>
      <c r="V221" s="60"/>
    </row>
    <row r="222" spans="1:22" ht="11.1" customHeight="1" x14ac:dyDescent="0.2">
      <c r="A222" s="90"/>
      <c r="B222" s="90"/>
      <c r="C222" s="1"/>
      <c r="D222" s="72"/>
      <c r="E222" s="72"/>
      <c r="F222" s="1"/>
      <c r="G222" s="72"/>
      <c r="H222" s="72"/>
      <c r="I222" s="59"/>
      <c r="J222" s="72"/>
      <c r="K222" s="72"/>
      <c r="L222" s="2" t="s">
        <v>159</v>
      </c>
      <c r="M222" s="2" t="s">
        <v>53</v>
      </c>
      <c r="N222" s="5" t="s">
        <v>842</v>
      </c>
      <c r="O222" s="2">
        <v>600</v>
      </c>
      <c r="P222" s="3">
        <v>0</v>
      </c>
      <c r="Q222" s="3">
        <v>0</v>
      </c>
      <c r="R222" s="3">
        <v>140008.75</v>
      </c>
      <c r="S222" s="3">
        <v>0</v>
      </c>
      <c r="T222" s="3">
        <v>0</v>
      </c>
      <c r="U222" s="3">
        <v>0</v>
      </c>
      <c r="V222" s="60"/>
    </row>
    <row r="223" spans="1:22" ht="11.1" customHeight="1" x14ac:dyDescent="0.2">
      <c r="A223" s="90"/>
      <c r="B223" s="90"/>
      <c r="C223" s="1"/>
      <c r="D223" s="72"/>
      <c r="E223" s="72"/>
      <c r="F223" s="1"/>
      <c r="G223" s="72"/>
      <c r="H223" s="72"/>
      <c r="I223" s="59"/>
      <c r="J223" s="72"/>
      <c r="K223" s="72"/>
      <c r="L223" s="2" t="s">
        <v>159</v>
      </c>
      <c r="M223" s="2" t="s">
        <v>53</v>
      </c>
      <c r="N223" s="5" t="s">
        <v>844</v>
      </c>
      <c r="O223" s="2">
        <v>600</v>
      </c>
      <c r="P223" s="3">
        <v>0</v>
      </c>
      <c r="Q223" s="3">
        <v>0</v>
      </c>
      <c r="R223" s="3">
        <v>28676.49</v>
      </c>
      <c r="S223" s="3">
        <v>0</v>
      </c>
      <c r="T223" s="3">
        <v>0</v>
      </c>
      <c r="U223" s="3">
        <v>0</v>
      </c>
      <c r="V223" s="60"/>
    </row>
    <row r="224" spans="1:22" ht="11.1" customHeight="1" x14ac:dyDescent="0.2">
      <c r="A224" s="90"/>
      <c r="B224" s="90"/>
      <c r="C224" s="1"/>
      <c r="D224" s="72"/>
      <c r="E224" s="72"/>
      <c r="F224" s="1"/>
      <c r="G224" s="72"/>
      <c r="H224" s="72"/>
      <c r="I224" s="59"/>
      <c r="J224" s="72"/>
      <c r="K224" s="72"/>
      <c r="L224" s="2" t="s">
        <v>159</v>
      </c>
      <c r="M224" s="2" t="s">
        <v>53</v>
      </c>
      <c r="N224" s="5" t="s">
        <v>843</v>
      </c>
      <c r="O224" s="2">
        <v>600</v>
      </c>
      <c r="P224" s="3">
        <v>0</v>
      </c>
      <c r="Q224" s="3">
        <v>0</v>
      </c>
      <c r="R224" s="3">
        <v>2617900</v>
      </c>
      <c r="S224" s="3">
        <v>0</v>
      </c>
      <c r="T224" s="3">
        <v>0</v>
      </c>
      <c r="U224" s="3">
        <v>0</v>
      </c>
      <c r="V224" s="60"/>
    </row>
    <row r="225" spans="1:22" ht="10.9" customHeight="1" x14ac:dyDescent="0.2">
      <c r="A225" s="90" t="s">
        <v>0</v>
      </c>
      <c r="B225" s="90"/>
      <c r="C225" s="1" t="s">
        <v>0</v>
      </c>
      <c r="D225" s="72" t="s">
        <v>0</v>
      </c>
      <c r="E225" s="72" t="s">
        <v>0</v>
      </c>
      <c r="F225" s="1" t="s">
        <v>0</v>
      </c>
      <c r="G225" s="72" t="s">
        <v>0</v>
      </c>
      <c r="H225" s="72" t="s">
        <v>0</v>
      </c>
      <c r="I225" s="1" t="s">
        <v>0</v>
      </c>
      <c r="J225" s="72" t="s">
        <v>0</v>
      </c>
      <c r="K225" s="72" t="s">
        <v>0</v>
      </c>
      <c r="L225" s="2" t="s">
        <v>159</v>
      </c>
      <c r="M225" s="2" t="s">
        <v>53</v>
      </c>
      <c r="N225" s="5" t="s">
        <v>298</v>
      </c>
      <c r="O225" s="2">
        <v>600</v>
      </c>
      <c r="P225" s="3">
        <v>210000</v>
      </c>
      <c r="Q225" s="3">
        <v>210000</v>
      </c>
      <c r="R225" s="3">
        <v>0</v>
      </c>
      <c r="S225" s="3">
        <v>0</v>
      </c>
      <c r="T225" s="3">
        <v>0</v>
      </c>
      <c r="U225" s="3">
        <v>0</v>
      </c>
      <c r="V225" s="60"/>
    </row>
    <row r="226" spans="1:22" ht="10.9" customHeight="1" x14ac:dyDescent="0.2">
      <c r="A226" s="90" t="s">
        <v>0</v>
      </c>
      <c r="B226" s="90"/>
      <c r="C226" s="1" t="s">
        <v>0</v>
      </c>
      <c r="D226" s="72" t="s">
        <v>0</v>
      </c>
      <c r="E226" s="72" t="s">
        <v>0</v>
      </c>
      <c r="F226" s="1" t="s">
        <v>0</v>
      </c>
      <c r="G226" s="72" t="s">
        <v>0</v>
      </c>
      <c r="H226" s="72" t="s">
        <v>0</v>
      </c>
      <c r="I226" s="1" t="s">
        <v>0</v>
      </c>
      <c r="J226" s="72" t="s">
        <v>0</v>
      </c>
      <c r="K226" s="72" t="s">
        <v>0</v>
      </c>
      <c r="L226" s="2" t="s">
        <v>159</v>
      </c>
      <c r="M226" s="2" t="s">
        <v>53</v>
      </c>
      <c r="N226" s="5" t="s">
        <v>299</v>
      </c>
      <c r="O226" s="2">
        <v>600</v>
      </c>
      <c r="P226" s="3">
        <v>5983013.5599999996</v>
      </c>
      <c r="Q226" s="3">
        <v>5983013.5599999996</v>
      </c>
      <c r="R226" s="3">
        <v>0</v>
      </c>
      <c r="S226" s="3">
        <v>0</v>
      </c>
      <c r="T226" s="3">
        <v>0</v>
      </c>
      <c r="U226" s="3">
        <v>0</v>
      </c>
      <c r="V226" s="60"/>
    </row>
    <row r="227" spans="1:22" ht="10.9" customHeight="1" x14ac:dyDescent="0.2">
      <c r="A227" s="90"/>
      <c r="B227" s="90"/>
      <c r="C227" s="1"/>
      <c r="D227" s="72"/>
      <c r="E227" s="72"/>
      <c r="F227" s="1"/>
      <c r="G227" s="72"/>
      <c r="H227" s="72"/>
      <c r="I227" s="1"/>
      <c r="J227" s="72"/>
      <c r="K227" s="72"/>
      <c r="L227" s="2" t="s">
        <v>159</v>
      </c>
      <c r="M227" s="2" t="s">
        <v>53</v>
      </c>
      <c r="N227" s="5" t="s">
        <v>720</v>
      </c>
      <c r="O227" s="2">
        <v>600</v>
      </c>
      <c r="P227" s="3">
        <v>6350023.8600000003</v>
      </c>
      <c r="Q227" s="3">
        <v>5489023.9000000004</v>
      </c>
      <c r="R227" s="3">
        <v>898569.03</v>
      </c>
      <c r="S227" s="3">
        <v>43014810.259999998</v>
      </c>
      <c r="T227" s="3">
        <v>0</v>
      </c>
      <c r="U227" s="3">
        <v>0</v>
      </c>
      <c r="V227" s="60"/>
    </row>
    <row r="228" spans="1:22" ht="10.9" customHeight="1" x14ac:dyDescent="0.2">
      <c r="A228" s="90"/>
      <c r="B228" s="90"/>
      <c r="C228" s="1"/>
      <c r="D228" s="72"/>
      <c r="E228" s="72"/>
      <c r="F228" s="1"/>
      <c r="G228" s="72"/>
      <c r="H228" s="72"/>
      <c r="I228" s="1"/>
      <c r="J228" s="72"/>
      <c r="K228" s="72"/>
      <c r="L228" s="2" t="s">
        <v>159</v>
      </c>
      <c r="M228" s="2" t="s">
        <v>53</v>
      </c>
      <c r="N228" s="5" t="s">
        <v>845</v>
      </c>
      <c r="O228" s="2">
        <v>600</v>
      </c>
      <c r="P228" s="3">
        <v>1319087.08</v>
      </c>
      <c r="Q228" s="3">
        <v>1140232.01</v>
      </c>
      <c r="R228" s="3">
        <v>186659.26</v>
      </c>
      <c r="S228" s="3">
        <v>8254331.8899999997</v>
      </c>
      <c r="T228" s="3">
        <v>0</v>
      </c>
      <c r="U228" s="3">
        <v>0</v>
      </c>
      <c r="V228" s="60"/>
    </row>
    <row r="229" spans="1:22" ht="10.9" customHeight="1" x14ac:dyDescent="0.2">
      <c r="A229" s="90"/>
      <c r="B229" s="90"/>
      <c r="C229" s="1"/>
      <c r="D229" s="72"/>
      <c r="E229" s="72"/>
      <c r="F229" s="1"/>
      <c r="G229" s="72"/>
      <c r="H229" s="72"/>
      <c r="I229" s="1"/>
      <c r="J229" s="72"/>
      <c r="K229" s="72"/>
      <c r="L229" s="2" t="s">
        <v>159</v>
      </c>
      <c r="M229" s="2" t="s">
        <v>53</v>
      </c>
      <c r="N229" s="5" t="s">
        <v>846</v>
      </c>
      <c r="O229" s="2">
        <v>600</v>
      </c>
      <c r="P229" s="3">
        <v>0</v>
      </c>
      <c r="Q229" s="3">
        <v>0</v>
      </c>
      <c r="R229" s="3">
        <v>2957116.67</v>
      </c>
      <c r="S229" s="3">
        <v>0</v>
      </c>
      <c r="T229" s="3">
        <v>0</v>
      </c>
      <c r="U229" s="3">
        <v>0</v>
      </c>
      <c r="V229" s="60"/>
    </row>
    <row r="230" spans="1:22" ht="10.9" customHeight="1" x14ac:dyDescent="0.2">
      <c r="A230" s="90"/>
      <c r="B230" s="90"/>
      <c r="C230" s="1"/>
      <c r="D230" s="72"/>
      <c r="E230" s="72"/>
      <c r="F230" s="1"/>
      <c r="G230" s="72"/>
      <c r="H230" s="72"/>
      <c r="I230" s="1"/>
      <c r="J230" s="72"/>
      <c r="K230" s="72"/>
      <c r="L230" s="2" t="s">
        <v>159</v>
      </c>
      <c r="M230" s="2" t="s">
        <v>53</v>
      </c>
      <c r="N230" s="5" t="s">
        <v>870</v>
      </c>
      <c r="O230" s="2">
        <v>600</v>
      </c>
      <c r="P230" s="3">
        <v>0</v>
      </c>
      <c r="Q230" s="3">
        <v>0</v>
      </c>
      <c r="R230" s="3">
        <v>0</v>
      </c>
      <c r="S230" s="3">
        <v>0</v>
      </c>
      <c r="T230" s="3">
        <v>73716540.019999996</v>
      </c>
      <c r="U230" s="3">
        <v>0</v>
      </c>
      <c r="V230" s="60"/>
    </row>
    <row r="231" spans="1:22" ht="10.9" customHeight="1" x14ac:dyDescent="0.2">
      <c r="A231" s="90" t="s">
        <v>0</v>
      </c>
      <c r="B231" s="90"/>
      <c r="C231" s="1" t="s">
        <v>0</v>
      </c>
      <c r="D231" s="72" t="s">
        <v>0</v>
      </c>
      <c r="E231" s="72" t="s">
        <v>0</v>
      </c>
      <c r="F231" s="1" t="s">
        <v>0</v>
      </c>
      <c r="G231" s="72" t="s">
        <v>0</v>
      </c>
      <c r="H231" s="72" t="s">
        <v>0</v>
      </c>
      <c r="I231" s="1" t="s">
        <v>0</v>
      </c>
      <c r="J231" s="72" t="s">
        <v>0</v>
      </c>
      <c r="K231" s="72" t="s">
        <v>0</v>
      </c>
      <c r="L231" s="2" t="s">
        <v>159</v>
      </c>
      <c r="M231" s="2" t="s">
        <v>53</v>
      </c>
      <c r="N231" s="5" t="s">
        <v>301</v>
      </c>
      <c r="O231" s="2">
        <v>600</v>
      </c>
      <c r="P231" s="3">
        <v>14741244</v>
      </c>
      <c r="Q231" s="3">
        <v>14741244</v>
      </c>
      <c r="R231" s="3">
        <v>16122400</v>
      </c>
      <c r="S231" s="3">
        <v>17183500</v>
      </c>
      <c r="T231" s="3">
        <v>18382100</v>
      </c>
      <c r="U231" s="3">
        <v>19668900</v>
      </c>
      <c r="V231" s="60"/>
    </row>
    <row r="232" spans="1:22" ht="10.9" customHeight="1" x14ac:dyDescent="0.2">
      <c r="A232" s="90" t="s">
        <v>0</v>
      </c>
      <c r="B232" s="90"/>
      <c r="C232" s="1" t="s">
        <v>0</v>
      </c>
      <c r="D232" s="72" t="s">
        <v>0</v>
      </c>
      <c r="E232" s="72" t="s">
        <v>0</v>
      </c>
      <c r="F232" s="1" t="s">
        <v>0</v>
      </c>
      <c r="G232" s="72" t="s">
        <v>0</v>
      </c>
      <c r="H232" s="72" t="s">
        <v>0</v>
      </c>
      <c r="I232" s="1" t="s">
        <v>0</v>
      </c>
      <c r="J232" s="72" t="s">
        <v>0</v>
      </c>
      <c r="K232" s="72" t="s">
        <v>0</v>
      </c>
      <c r="L232" s="2" t="s">
        <v>159</v>
      </c>
      <c r="M232" s="2" t="s">
        <v>53</v>
      </c>
      <c r="N232" s="5" t="s">
        <v>302</v>
      </c>
      <c r="O232" s="2">
        <v>600</v>
      </c>
      <c r="P232" s="3">
        <v>1774199</v>
      </c>
      <c r="Q232" s="3">
        <v>1774199</v>
      </c>
      <c r="R232" s="3">
        <v>1608700</v>
      </c>
      <c r="S232" s="3">
        <v>1919900</v>
      </c>
      <c r="T232" s="3">
        <v>1925500</v>
      </c>
      <c r="U232" s="3">
        <v>1312660</v>
      </c>
      <c r="V232" s="60"/>
    </row>
    <row r="233" spans="1:22" ht="10.9" customHeight="1" x14ac:dyDescent="0.2">
      <c r="A233" s="90" t="s">
        <v>0</v>
      </c>
      <c r="B233" s="90"/>
      <c r="C233" s="1" t="s">
        <v>0</v>
      </c>
      <c r="D233" s="72" t="s">
        <v>0</v>
      </c>
      <c r="E233" s="72" t="s">
        <v>0</v>
      </c>
      <c r="F233" s="1" t="s">
        <v>0</v>
      </c>
      <c r="G233" s="72" t="s">
        <v>0</v>
      </c>
      <c r="H233" s="72" t="s">
        <v>0</v>
      </c>
      <c r="I233" s="1" t="s">
        <v>0</v>
      </c>
      <c r="J233" s="72" t="s">
        <v>0</v>
      </c>
      <c r="K233" s="72" t="s">
        <v>0</v>
      </c>
      <c r="L233" s="2" t="s">
        <v>159</v>
      </c>
      <c r="M233" s="2" t="s">
        <v>53</v>
      </c>
      <c r="N233" s="5" t="s">
        <v>303</v>
      </c>
      <c r="O233" s="2">
        <v>600</v>
      </c>
      <c r="P233" s="3">
        <v>1119576</v>
      </c>
      <c r="Q233" s="3">
        <v>1119576</v>
      </c>
      <c r="R233" s="3">
        <v>1158100</v>
      </c>
      <c r="S233" s="3">
        <v>1304200</v>
      </c>
      <c r="T233" s="3">
        <v>1355100</v>
      </c>
      <c r="U233" s="3">
        <v>1408100</v>
      </c>
      <c r="V233" s="60"/>
    </row>
    <row r="234" spans="1:22" ht="10.9" customHeight="1" x14ac:dyDescent="0.2">
      <c r="A234" s="90" t="s">
        <v>0</v>
      </c>
      <c r="B234" s="90"/>
      <c r="C234" s="1" t="s">
        <v>0</v>
      </c>
      <c r="D234" s="72" t="s">
        <v>0</v>
      </c>
      <c r="E234" s="72" t="s">
        <v>0</v>
      </c>
      <c r="F234" s="1" t="s">
        <v>0</v>
      </c>
      <c r="G234" s="72" t="s">
        <v>0</v>
      </c>
      <c r="H234" s="72" t="s">
        <v>0</v>
      </c>
      <c r="I234" s="1" t="s">
        <v>0</v>
      </c>
      <c r="J234" s="72" t="s">
        <v>0</v>
      </c>
      <c r="K234" s="72" t="s">
        <v>0</v>
      </c>
      <c r="L234" s="2" t="s">
        <v>159</v>
      </c>
      <c r="M234" s="2" t="s">
        <v>53</v>
      </c>
      <c r="N234" s="5" t="s">
        <v>304</v>
      </c>
      <c r="O234" s="2">
        <v>600</v>
      </c>
      <c r="P234" s="3">
        <v>1801958.76</v>
      </c>
      <c r="Q234" s="3">
        <v>1801958.76</v>
      </c>
      <c r="R234" s="3">
        <v>2555010</v>
      </c>
      <c r="S234" s="3">
        <v>1396141.6</v>
      </c>
      <c r="T234" s="3">
        <v>1288880</v>
      </c>
      <c r="U234" s="3">
        <v>1277380</v>
      </c>
      <c r="V234" s="60"/>
    </row>
    <row r="235" spans="1:22" ht="10.9" customHeight="1" x14ac:dyDescent="0.2">
      <c r="A235" s="90"/>
      <c r="B235" s="90"/>
      <c r="C235" s="1" t="s">
        <v>0</v>
      </c>
      <c r="D235" s="72" t="s">
        <v>0</v>
      </c>
      <c r="E235" s="72" t="s">
        <v>0</v>
      </c>
      <c r="F235" s="1" t="s">
        <v>0</v>
      </c>
      <c r="G235" s="72" t="s">
        <v>0</v>
      </c>
      <c r="H235" s="72" t="s">
        <v>0</v>
      </c>
      <c r="I235" s="1" t="s">
        <v>0</v>
      </c>
      <c r="J235" s="72" t="s">
        <v>0</v>
      </c>
      <c r="K235" s="72" t="s">
        <v>0</v>
      </c>
      <c r="L235" s="2" t="s">
        <v>159</v>
      </c>
      <c r="M235" s="2" t="s">
        <v>73</v>
      </c>
      <c r="N235" s="5" t="s">
        <v>474</v>
      </c>
      <c r="O235" s="2">
        <v>600</v>
      </c>
      <c r="P235" s="3">
        <v>17768808.23</v>
      </c>
      <c r="Q235" s="3">
        <v>17768808.23</v>
      </c>
      <c r="R235" s="3">
        <v>18468360.57</v>
      </c>
      <c r="S235" s="3">
        <v>20330900</v>
      </c>
      <c r="T235" s="3">
        <v>21146100</v>
      </c>
      <c r="U235" s="3">
        <v>21774400</v>
      </c>
      <c r="V235" s="60"/>
    </row>
    <row r="236" spans="1:22" ht="10.9" customHeight="1" x14ac:dyDescent="0.2">
      <c r="A236" s="90"/>
      <c r="B236" s="90"/>
      <c r="C236" s="1" t="s">
        <v>0</v>
      </c>
      <c r="D236" s="72" t="s">
        <v>0</v>
      </c>
      <c r="E236" s="72" t="s">
        <v>0</v>
      </c>
      <c r="F236" s="1" t="s">
        <v>0</v>
      </c>
      <c r="G236" s="72" t="s">
        <v>0</v>
      </c>
      <c r="H236" s="72" t="s">
        <v>0</v>
      </c>
      <c r="I236" s="1" t="s">
        <v>0</v>
      </c>
      <c r="J236" s="72" t="s">
        <v>0</v>
      </c>
      <c r="K236" s="72" t="s">
        <v>0</v>
      </c>
      <c r="L236" s="2" t="s">
        <v>159</v>
      </c>
      <c r="M236" s="2" t="s">
        <v>73</v>
      </c>
      <c r="N236" s="5" t="s">
        <v>475</v>
      </c>
      <c r="O236" s="2">
        <v>600</v>
      </c>
      <c r="P236" s="3">
        <v>80000</v>
      </c>
      <c r="Q236" s="3">
        <v>80000</v>
      </c>
      <c r="R236" s="3">
        <v>105000</v>
      </c>
      <c r="S236" s="3">
        <v>105000</v>
      </c>
      <c r="T236" s="3">
        <v>105000</v>
      </c>
      <c r="U236" s="3">
        <v>105000</v>
      </c>
      <c r="V236" s="60"/>
    </row>
    <row r="237" spans="1:22" ht="10.9" customHeight="1" x14ac:dyDescent="0.2">
      <c r="A237" s="90"/>
      <c r="B237" s="90"/>
      <c r="C237" s="1" t="s">
        <v>0</v>
      </c>
      <c r="D237" s="72" t="s">
        <v>0</v>
      </c>
      <c r="E237" s="72" t="s">
        <v>0</v>
      </c>
      <c r="F237" s="1" t="s">
        <v>0</v>
      </c>
      <c r="G237" s="72" t="s">
        <v>0</v>
      </c>
      <c r="H237" s="72" t="s">
        <v>0</v>
      </c>
      <c r="I237" s="1" t="s">
        <v>0</v>
      </c>
      <c r="J237" s="72" t="s">
        <v>0</v>
      </c>
      <c r="K237" s="72" t="s">
        <v>0</v>
      </c>
      <c r="L237" s="2" t="s">
        <v>159</v>
      </c>
      <c r="M237" s="2" t="s">
        <v>73</v>
      </c>
      <c r="N237" s="5" t="s">
        <v>476</v>
      </c>
      <c r="O237" s="2">
        <v>600</v>
      </c>
      <c r="P237" s="3">
        <v>1368200</v>
      </c>
      <c r="Q237" s="3">
        <v>1368200</v>
      </c>
      <c r="R237" s="3">
        <v>1096300</v>
      </c>
      <c r="S237" s="3">
        <v>1069700</v>
      </c>
      <c r="T237" s="3">
        <v>1099702</v>
      </c>
      <c r="U237" s="3">
        <v>1099860.3600000001</v>
      </c>
      <c r="V237" s="60"/>
    </row>
    <row r="238" spans="1:22" ht="10.9" customHeight="1" x14ac:dyDescent="0.2">
      <c r="A238" s="90"/>
      <c r="B238" s="90"/>
      <c r="C238" s="1" t="s">
        <v>0</v>
      </c>
      <c r="D238" s="72" t="s">
        <v>0</v>
      </c>
      <c r="E238" s="72" t="s">
        <v>0</v>
      </c>
      <c r="F238" s="1" t="s">
        <v>0</v>
      </c>
      <c r="G238" s="72" t="s">
        <v>0</v>
      </c>
      <c r="H238" s="72" t="s">
        <v>0</v>
      </c>
      <c r="I238" s="1" t="s">
        <v>0</v>
      </c>
      <c r="J238" s="72" t="s">
        <v>0</v>
      </c>
      <c r="K238" s="72" t="s">
        <v>0</v>
      </c>
      <c r="L238" s="2" t="s">
        <v>159</v>
      </c>
      <c r="M238" s="2" t="s">
        <v>73</v>
      </c>
      <c r="N238" s="5" t="s">
        <v>478</v>
      </c>
      <c r="O238" s="2">
        <v>600</v>
      </c>
      <c r="P238" s="3">
        <v>11908050.99</v>
      </c>
      <c r="Q238" s="3">
        <v>11908050.99</v>
      </c>
      <c r="R238" s="3">
        <v>12538242.210000001</v>
      </c>
      <c r="S238" s="3">
        <v>13079500</v>
      </c>
      <c r="T238" s="3">
        <v>13602700</v>
      </c>
      <c r="U238" s="3">
        <v>14006700</v>
      </c>
      <c r="V238" s="60"/>
    </row>
    <row r="239" spans="1:22" ht="10.9" customHeight="1" x14ac:dyDescent="0.2">
      <c r="A239" s="90"/>
      <c r="B239" s="90"/>
      <c r="C239" s="1" t="s">
        <v>0</v>
      </c>
      <c r="D239" s="72" t="s">
        <v>0</v>
      </c>
      <c r="E239" s="72" t="s">
        <v>0</v>
      </c>
      <c r="F239" s="1" t="s">
        <v>0</v>
      </c>
      <c r="G239" s="72" t="s">
        <v>0</v>
      </c>
      <c r="H239" s="72" t="s">
        <v>0</v>
      </c>
      <c r="I239" s="1" t="s">
        <v>0</v>
      </c>
      <c r="J239" s="72" t="s">
        <v>0</v>
      </c>
      <c r="K239" s="72" t="s">
        <v>0</v>
      </c>
      <c r="L239" s="2" t="s">
        <v>159</v>
      </c>
      <c r="M239" s="2" t="s">
        <v>73</v>
      </c>
      <c r="N239" s="5" t="s">
        <v>479</v>
      </c>
      <c r="O239" s="2">
        <v>600</v>
      </c>
      <c r="P239" s="3">
        <v>653983</v>
      </c>
      <c r="Q239" s="3">
        <v>653983</v>
      </c>
      <c r="R239" s="3">
        <v>709400</v>
      </c>
      <c r="S239" s="3">
        <v>446100</v>
      </c>
      <c r="T239" s="3">
        <v>457900</v>
      </c>
      <c r="U239" s="3">
        <v>457900</v>
      </c>
      <c r="V239" s="60"/>
    </row>
    <row r="240" spans="1:22" ht="10.9" customHeight="1" x14ac:dyDescent="0.2">
      <c r="A240" s="90"/>
      <c r="B240" s="90"/>
      <c r="C240" s="1" t="s">
        <v>0</v>
      </c>
      <c r="D240" s="72" t="s">
        <v>0</v>
      </c>
      <c r="E240" s="72" t="s">
        <v>0</v>
      </c>
      <c r="F240" s="1" t="s">
        <v>0</v>
      </c>
      <c r="G240" s="72" t="s">
        <v>0</v>
      </c>
      <c r="H240" s="72" t="s">
        <v>0</v>
      </c>
      <c r="I240" s="1" t="s">
        <v>0</v>
      </c>
      <c r="J240" s="72" t="s">
        <v>0</v>
      </c>
      <c r="K240" s="72" t="s">
        <v>0</v>
      </c>
      <c r="L240" s="2" t="s">
        <v>159</v>
      </c>
      <c r="M240" s="2" t="s">
        <v>73</v>
      </c>
      <c r="N240" s="5" t="s">
        <v>480</v>
      </c>
      <c r="O240" s="2">
        <v>600</v>
      </c>
      <c r="P240" s="3">
        <v>3177689.13</v>
      </c>
      <c r="Q240" s="3">
        <v>3177689.13</v>
      </c>
      <c r="R240" s="3">
        <v>3135824.25</v>
      </c>
      <c r="S240" s="3">
        <v>3776100</v>
      </c>
      <c r="T240" s="3">
        <v>2892700</v>
      </c>
      <c r="U240" s="3">
        <v>2892700</v>
      </c>
      <c r="V240" s="60"/>
    </row>
    <row r="241" spans="1:22" ht="12.75" customHeight="1" x14ac:dyDescent="0.2">
      <c r="A241" s="90"/>
      <c r="B241" s="90"/>
      <c r="C241" s="1"/>
      <c r="D241" s="72"/>
      <c r="E241" s="72"/>
      <c r="F241" s="1"/>
      <c r="G241" s="72"/>
      <c r="H241" s="72"/>
      <c r="I241" s="1"/>
      <c r="J241" s="72"/>
      <c r="K241" s="72"/>
      <c r="L241" s="2" t="s">
        <v>159</v>
      </c>
      <c r="M241" s="2" t="s">
        <v>73</v>
      </c>
      <c r="N241" s="131" t="s">
        <v>719</v>
      </c>
      <c r="O241" s="132">
        <v>300</v>
      </c>
      <c r="P241" s="133">
        <v>395000</v>
      </c>
      <c r="Q241" s="133">
        <v>395000</v>
      </c>
      <c r="R241" s="3">
        <v>456000</v>
      </c>
      <c r="S241" s="3">
        <v>456000</v>
      </c>
      <c r="T241" s="3">
        <v>456000</v>
      </c>
      <c r="U241" s="3">
        <v>456000</v>
      </c>
      <c r="V241" s="60"/>
    </row>
    <row r="242" spans="1:22" ht="12.75" customHeight="1" x14ac:dyDescent="0.2">
      <c r="A242" s="120" t="s">
        <v>305</v>
      </c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2"/>
      <c r="P242" s="8">
        <f>SUM(P243:P245)</f>
        <v>4074150</v>
      </c>
      <c r="Q242" s="8">
        <f t="shared" ref="Q242:U242" si="17">SUM(Q243:Q245)</f>
        <v>2995949</v>
      </c>
      <c r="R242" s="8">
        <f t="shared" si="17"/>
        <v>5366761</v>
      </c>
      <c r="S242" s="8">
        <f t="shared" si="17"/>
        <v>1568761</v>
      </c>
      <c r="T242" s="8">
        <f t="shared" si="17"/>
        <v>1500000</v>
      </c>
      <c r="U242" s="8">
        <f t="shared" si="17"/>
        <v>1500000</v>
      </c>
      <c r="V242" s="60"/>
    </row>
    <row r="243" spans="1:22" ht="31.5" customHeight="1" x14ac:dyDescent="0.2">
      <c r="A243" s="90" t="s">
        <v>0</v>
      </c>
      <c r="B243" s="90"/>
      <c r="C243" s="1" t="s">
        <v>286</v>
      </c>
      <c r="D243" s="72" t="s">
        <v>287</v>
      </c>
      <c r="E243" s="72" t="s">
        <v>288</v>
      </c>
      <c r="F243" s="1" t="s">
        <v>306</v>
      </c>
      <c r="G243" s="72" t="s">
        <v>307</v>
      </c>
      <c r="H243" s="72" t="s">
        <v>308</v>
      </c>
      <c r="I243" s="1" t="s">
        <v>222</v>
      </c>
      <c r="J243" s="72" t="s">
        <v>147</v>
      </c>
      <c r="K243" s="72" t="s">
        <v>223</v>
      </c>
      <c r="L243" s="2" t="s">
        <v>159</v>
      </c>
      <c r="M243" s="2" t="s">
        <v>73</v>
      </c>
      <c r="N243" s="5" t="s">
        <v>309</v>
      </c>
      <c r="O243" s="2">
        <v>600</v>
      </c>
      <c r="P243" s="3">
        <v>945949</v>
      </c>
      <c r="Q243" s="3">
        <v>945949</v>
      </c>
      <c r="R243" s="3">
        <v>4773761</v>
      </c>
      <c r="S243" s="3">
        <v>1568761</v>
      </c>
      <c r="T243" s="3">
        <v>1500000</v>
      </c>
      <c r="U243" s="3">
        <v>1500000</v>
      </c>
      <c r="V243" s="60"/>
    </row>
    <row r="244" spans="1:22" ht="27.75" customHeight="1" x14ac:dyDescent="0.2">
      <c r="A244" s="90"/>
      <c r="B244" s="90"/>
      <c r="C244" s="1"/>
      <c r="D244" s="72"/>
      <c r="E244" s="72"/>
      <c r="F244" s="1"/>
      <c r="G244" s="72"/>
      <c r="H244" s="72"/>
      <c r="I244" s="46" t="s">
        <v>669</v>
      </c>
      <c r="J244" s="72" t="s">
        <v>672</v>
      </c>
      <c r="K244" s="72" t="s">
        <v>660</v>
      </c>
      <c r="L244" s="2" t="s">
        <v>159</v>
      </c>
      <c r="M244" s="2" t="s">
        <v>73</v>
      </c>
      <c r="N244" s="5" t="s">
        <v>768</v>
      </c>
      <c r="O244" s="2">
        <v>600</v>
      </c>
      <c r="P244" s="3">
        <v>3128201</v>
      </c>
      <c r="Q244" s="3">
        <v>2050000</v>
      </c>
      <c r="R244" s="3">
        <v>593000</v>
      </c>
      <c r="S244" s="3">
        <v>0</v>
      </c>
      <c r="T244" s="3">
        <v>0</v>
      </c>
      <c r="U244" s="3">
        <v>0</v>
      </c>
      <c r="V244" s="60"/>
    </row>
    <row r="245" spans="1:22" ht="34.5" customHeight="1" x14ac:dyDescent="0.2">
      <c r="A245" s="90" t="s">
        <v>0</v>
      </c>
      <c r="B245" s="90"/>
      <c r="C245" s="1" t="s">
        <v>0</v>
      </c>
      <c r="D245" s="72" t="s">
        <v>0</v>
      </c>
      <c r="E245" s="72" t="s">
        <v>0</v>
      </c>
      <c r="F245" s="1" t="s">
        <v>0</v>
      </c>
      <c r="G245" s="72" t="s">
        <v>0</v>
      </c>
      <c r="H245" s="72" t="s">
        <v>0</v>
      </c>
      <c r="I245" s="1" t="s">
        <v>55</v>
      </c>
      <c r="J245" s="72" t="s">
        <v>310</v>
      </c>
      <c r="K245" s="72" t="s">
        <v>57</v>
      </c>
      <c r="L245" s="2"/>
      <c r="M245" s="2"/>
      <c r="N245" s="5"/>
      <c r="O245" s="2"/>
      <c r="P245" s="3"/>
      <c r="Q245" s="3"/>
      <c r="R245" s="3"/>
      <c r="S245" s="3"/>
      <c r="T245" s="3"/>
      <c r="U245" s="3"/>
      <c r="V245" s="60"/>
    </row>
    <row r="246" spans="1:22" ht="12.75" customHeight="1" x14ac:dyDescent="0.2">
      <c r="A246" s="120" t="s">
        <v>899</v>
      </c>
      <c r="B246" s="121"/>
      <c r="C246" s="121"/>
      <c r="D246" s="121"/>
      <c r="E246" s="121"/>
      <c r="F246" s="121"/>
      <c r="G246" s="121"/>
      <c r="H246" s="121"/>
      <c r="I246" s="121"/>
      <c r="J246" s="121"/>
      <c r="K246" s="121"/>
      <c r="L246" s="121"/>
      <c r="M246" s="121"/>
      <c r="N246" s="121"/>
      <c r="O246" s="122"/>
      <c r="P246" s="8">
        <f t="shared" ref="P246:U246" si="18">SUM(P247:P256)</f>
        <v>4907453.3800000008</v>
      </c>
      <c r="Q246" s="8">
        <f t="shared" si="18"/>
        <v>4907453.3800000008</v>
      </c>
      <c r="R246" s="8">
        <f t="shared" si="18"/>
        <v>34602397.030000009</v>
      </c>
      <c r="S246" s="8">
        <f t="shared" si="18"/>
        <v>262509144.39999998</v>
      </c>
      <c r="T246" s="8">
        <f t="shared" si="18"/>
        <v>377833362.10000002</v>
      </c>
      <c r="U246" s="8">
        <f t="shared" si="18"/>
        <v>4530400</v>
      </c>
      <c r="V246" s="60"/>
    </row>
    <row r="247" spans="1:22" ht="35.25" customHeight="1" x14ac:dyDescent="0.2">
      <c r="A247" s="82" t="s">
        <v>0</v>
      </c>
      <c r="B247" s="83"/>
      <c r="C247" s="1" t="s">
        <v>45</v>
      </c>
      <c r="D247" s="72" t="s">
        <v>312</v>
      </c>
      <c r="E247" s="72" t="s">
        <v>47</v>
      </c>
      <c r="F247" s="1" t="s">
        <v>313</v>
      </c>
      <c r="G247" s="72" t="s">
        <v>90</v>
      </c>
      <c r="H247" s="72" t="s">
        <v>314</v>
      </c>
      <c r="I247" s="1" t="s">
        <v>55</v>
      </c>
      <c r="J247" s="72" t="s">
        <v>315</v>
      </c>
      <c r="K247" s="72" t="s">
        <v>57</v>
      </c>
      <c r="L247" s="2" t="s">
        <v>31</v>
      </c>
      <c r="M247" s="2" t="s">
        <v>106</v>
      </c>
      <c r="N247" s="5" t="s">
        <v>847</v>
      </c>
      <c r="O247" s="2" t="s">
        <v>634</v>
      </c>
      <c r="P247" s="3">
        <v>0</v>
      </c>
      <c r="Q247" s="3">
        <v>0</v>
      </c>
      <c r="R247" s="3">
        <v>18860400</v>
      </c>
      <c r="S247" s="3">
        <v>0</v>
      </c>
      <c r="T247" s="3">
        <v>0</v>
      </c>
      <c r="U247" s="3">
        <v>0</v>
      </c>
      <c r="V247" s="60"/>
    </row>
    <row r="248" spans="1:22" ht="25.5" customHeight="1" x14ac:dyDescent="0.2">
      <c r="A248" s="84"/>
      <c r="B248" s="85"/>
      <c r="C248" s="1" t="s">
        <v>317</v>
      </c>
      <c r="D248" s="72" t="s">
        <v>169</v>
      </c>
      <c r="E248" s="72" t="s">
        <v>318</v>
      </c>
      <c r="F248" s="1" t="s">
        <v>0</v>
      </c>
      <c r="G248" s="72" t="s">
        <v>0</v>
      </c>
      <c r="H248" s="72" t="s">
        <v>0</v>
      </c>
      <c r="I248" s="1" t="s">
        <v>119</v>
      </c>
      <c r="J248" s="72" t="s">
        <v>274</v>
      </c>
      <c r="K248" s="72" t="s">
        <v>120</v>
      </c>
      <c r="L248" s="2" t="s">
        <v>31</v>
      </c>
      <c r="M248" s="2" t="s">
        <v>106</v>
      </c>
      <c r="N248" s="5" t="s">
        <v>848</v>
      </c>
      <c r="O248" s="2" t="s">
        <v>634</v>
      </c>
      <c r="P248" s="3">
        <v>0</v>
      </c>
      <c r="Q248" s="3">
        <v>0</v>
      </c>
      <c r="R248" s="3">
        <v>3917860.87</v>
      </c>
      <c r="S248" s="3">
        <v>0</v>
      </c>
      <c r="T248" s="3">
        <v>0</v>
      </c>
      <c r="U248" s="3">
        <v>0</v>
      </c>
      <c r="V248" s="60"/>
    </row>
    <row r="249" spans="1:22" ht="29.25" customHeight="1" x14ac:dyDescent="0.2">
      <c r="A249" s="84"/>
      <c r="B249" s="85"/>
      <c r="C249" s="1"/>
      <c r="D249" s="72"/>
      <c r="E249" s="72"/>
      <c r="F249" s="1"/>
      <c r="G249" s="72"/>
      <c r="H249" s="72"/>
      <c r="I249" s="1" t="s">
        <v>664</v>
      </c>
      <c r="J249" s="72" t="s">
        <v>117</v>
      </c>
      <c r="K249" s="72" t="s">
        <v>660</v>
      </c>
      <c r="L249" s="2" t="s">
        <v>31</v>
      </c>
      <c r="M249" s="2" t="s">
        <v>106</v>
      </c>
      <c r="N249" s="5" t="s">
        <v>849</v>
      </c>
      <c r="O249" s="2" t="s">
        <v>634</v>
      </c>
      <c r="P249" s="3">
        <v>0</v>
      </c>
      <c r="Q249" s="3">
        <v>0</v>
      </c>
      <c r="R249" s="3">
        <v>560000</v>
      </c>
      <c r="S249" s="3">
        <v>0</v>
      </c>
      <c r="T249" s="3">
        <v>0</v>
      </c>
      <c r="U249" s="3">
        <v>0</v>
      </c>
      <c r="V249" s="60"/>
    </row>
    <row r="250" spans="1:22" ht="11.25" customHeight="1" x14ac:dyDescent="0.2">
      <c r="A250" s="84"/>
      <c r="B250" s="85"/>
      <c r="C250" s="1"/>
      <c r="D250" s="72"/>
      <c r="E250" s="72"/>
      <c r="F250" s="1"/>
      <c r="G250" s="72"/>
      <c r="H250" s="72"/>
      <c r="I250" s="1"/>
      <c r="J250" s="72"/>
      <c r="K250" s="72"/>
      <c r="L250" s="2" t="s">
        <v>31</v>
      </c>
      <c r="M250" s="2" t="s">
        <v>106</v>
      </c>
      <c r="N250" s="5" t="s">
        <v>696</v>
      </c>
      <c r="O250" s="2" t="s">
        <v>633</v>
      </c>
      <c r="P250" s="3">
        <v>4256843.32</v>
      </c>
      <c r="Q250" s="3">
        <v>4256843.32</v>
      </c>
      <c r="R250" s="3">
        <v>4331102.4000000004</v>
      </c>
      <c r="S250" s="3">
        <v>3978000</v>
      </c>
      <c r="T250" s="3">
        <v>4137100</v>
      </c>
      <c r="U250" s="3">
        <v>4260000</v>
      </c>
      <c r="V250" s="60"/>
    </row>
    <row r="251" spans="1:22" ht="11.25" customHeight="1" x14ac:dyDescent="0.2">
      <c r="A251" s="84"/>
      <c r="B251" s="85"/>
      <c r="C251" s="1"/>
      <c r="D251" s="72"/>
      <c r="E251" s="72"/>
      <c r="F251" s="1"/>
      <c r="G251" s="72"/>
      <c r="H251" s="72"/>
      <c r="I251" s="1"/>
      <c r="J251" s="72"/>
      <c r="K251" s="72"/>
      <c r="L251" s="2" t="s">
        <v>31</v>
      </c>
      <c r="M251" s="2" t="s">
        <v>106</v>
      </c>
      <c r="N251" s="5" t="s">
        <v>697</v>
      </c>
      <c r="O251" s="2" t="s">
        <v>633</v>
      </c>
      <c r="P251" s="3">
        <v>237917.4</v>
      </c>
      <c r="Q251" s="3">
        <v>237917.4</v>
      </c>
      <c r="R251" s="3">
        <v>144856</v>
      </c>
      <c r="S251" s="3">
        <v>82300</v>
      </c>
      <c r="T251" s="3">
        <v>82400</v>
      </c>
      <c r="U251" s="3">
        <v>82400</v>
      </c>
      <c r="V251" s="60"/>
    </row>
    <row r="252" spans="1:22" ht="9.75" customHeight="1" x14ac:dyDescent="0.2">
      <c r="A252" s="84"/>
      <c r="B252" s="85"/>
      <c r="C252" s="1"/>
      <c r="D252" s="72"/>
      <c r="E252" s="72"/>
      <c r="F252" s="1"/>
      <c r="G252" s="72"/>
      <c r="H252" s="72"/>
      <c r="I252" s="1"/>
      <c r="J252" s="72"/>
      <c r="K252" s="72"/>
      <c r="L252" s="2" t="s">
        <v>31</v>
      </c>
      <c r="M252" s="2" t="s">
        <v>106</v>
      </c>
      <c r="N252" s="5" t="s">
        <v>698</v>
      </c>
      <c r="O252" s="2" t="s">
        <v>633</v>
      </c>
      <c r="P252" s="3">
        <v>265407.15999999997</v>
      </c>
      <c r="Q252" s="3">
        <v>265407.15999999997</v>
      </c>
      <c r="R252" s="3">
        <v>175040</v>
      </c>
      <c r="S252" s="3">
        <v>103400</v>
      </c>
      <c r="T252" s="3">
        <v>107400</v>
      </c>
      <c r="U252" s="3">
        <v>111600</v>
      </c>
      <c r="V252" s="60"/>
    </row>
    <row r="253" spans="1:22" ht="8.25" customHeight="1" x14ac:dyDescent="0.2">
      <c r="A253" s="84"/>
      <c r="B253" s="85"/>
      <c r="C253" s="1"/>
      <c r="D253" s="72"/>
      <c r="E253" s="72"/>
      <c r="F253" s="1"/>
      <c r="G253" s="72"/>
      <c r="H253" s="72"/>
      <c r="I253" s="1"/>
      <c r="J253" s="72"/>
      <c r="K253" s="72"/>
      <c r="L253" s="116" t="s">
        <v>31</v>
      </c>
      <c r="M253" s="116" t="s">
        <v>106</v>
      </c>
      <c r="N253" s="117" t="s">
        <v>699</v>
      </c>
      <c r="O253" s="116" t="s">
        <v>633</v>
      </c>
      <c r="P253" s="29">
        <v>147285.5</v>
      </c>
      <c r="Q253" s="29">
        <v>147285.5</v>
      </c>
      <c r="R253" s="29">
        <v>28860</v>
      </c>
      <c r="S253" s="29">
        <v>77100</v>
      </c>
      <c r="T253" s="29">
        <v>76700</v>
      </c>
      <c r="U253" s="29">
        <v>76400</v>
      </c>
      <c r="V253" s="60"/>
    </row>
    <row r="254" spans="1:22" ht="8.25" customHeight="1" x14ac:dyDescent="0.2">
      <c r="A254" s="84"/>
      <c r="B254" s="85"/>
      <c r="C254" s="1"/>
      <c r="D254" s="72"/>
      <c r="E254" s="72"/>
      <c r="F254" s="1"/>
      <c r="G254" s="72"/>
      <c r="H254" s="72"/>
      <c r="I254" s="1"/>
      <c r="J254" s="72"/>
      <c r="K254" s="72"/>
      <c r="L254" s="10" t="s">
        <v>31</v>
      </c>
      <c r="M254" s="10" t="s">
        <v>106</v>
      </c>
      <c r="N254" s="9" t="s">
        <v>781</v>
      </c>
      <c r="O254" s="10">
        <v>400</v>
      </c>
      <c r="P254" s="7">
        <v>0</v>
      </c>
      <c r="Q254" s="7">
        <v>0</v>
      </c>
      <c r="R254" s="7">
        <v>5451781.9900000002</v>
      </c>
      <c r="S254" s="7">
        <v>163281149.69999999</v>
      </c>
      <c r="T254" s="7">
        <v>258392419.5</v>
      </c>
      <c r="U254" s="7">
        <v>0</v>
      </c>
      <c r="V254" s="60"/>
    </row>
    <row r="255" spans="1:22" ht="9" customHeight="1" x14ac:dyDescent="0.2">
      <c r="A255" s="84"/>
      <c r="B255" s="85"/>
      <c r="C255" s="27"/>
      <c r="D255" s="28"/>
      <c r="E255" s="28"/>
      <c r="F255" s="27"/>
      <c r="G255" s="28"/>
      <c r="H255" s="28"/>
      <c r="I255" s="27"/>
      <c r="J255" s="28"/>
      <c r="K255" s="28"/>
      <c r="L255" s="54" t="s">
        <v>31</v>
      </c>
      <c r="M255" s="54" t="s">
        <v>106</v>
      </c>
      <c r="N255" s="55" t="s">
        <v>782</v>
      </c>
      <c r="O255" s="54">
        <v>400</v>
      </c>
      <c r="P255" s="7">
        <v>0</v>
      </c>
      <c r="Q255" s="7">
        <v>0</v>
      </c>
      <c r="R255" s="24">
        <v>1132495.77</v>
      </c>
      <c r="S255" s="7">
        <v>31332854.699999999</v>
      </c>
      <c r="T255" s="7">
        <v>49584242.600000001</v>
      </c>
      <c r="U255" s="7">
        <v>0</v>
      </c>
      <c r="V255" s="60"/>
    </row>
    <row r="256" spans="1:22" ht="9" customHeight="1" x14ac:dyDescent="0.2">
      <c r="A256" s="84"/>
      <c r="B256" s="85"/>
      <c r="C256" s="22"/>
      <c r="D256" s="23"/>
      <c r="E256" s="23"/>
      <c r="F256" s="22"/>
      <c r="G256" s="23"/>
      <c r="H256" s="23"/>
      <c r="I256" s="22"/>
      <c r="J256" s="23"/>
      <c r="K256" s="23"/>
      <c r="L256" s="54" t="s">
        <v>31</v>
      </c>
      <c r="M256" s="54" t="s">
        <v>106</v>
      </c>
      <c r="N256" s="55" t="s">
        <v>876</v>
      </c>
      <c r="O256" s="54">
        <v>400</v>
      </c>
      <c r="P256" s="7">
        <v>0</v>
      </c>
      <c r="Q256" s="7">
        <v>0</v>
      </c>
      <c r="R256" s="24">
        <v>0</v>
      </c>
      <c r="S256" s="24">
        <v>63654340</v>
      </c>
      <c r="T256" s="24">
        <v>65453100</v>
      </c>
      <c r="U256" s="24">
        <v>0</v>
      </c>
      <c r="V256" s="60"/>
    </row>
    <row r="257" spans="1:22" ht="9" customHeight="1" x14ac:dyDescent="0.2">
      <c r="A257" s="134" t="s">
        <v>311</v>
      </c>
      <c r="B257" s="134"/>
      <c r="C257" s="134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56">
        <f t="shared" ref="P257:U257" si="19">SUM(P258:P260)</f>
        <v>1350000</v>
      </c>
      <c r="Q257" s="56">
        <f t="shared" si="19"/>
        <v>1350000</v>
      </c>
      <c r="R257" s="56">
        <f t="shared" si="19"/>
        <v>1400050</v>
      </c>
      <c r="S257" s="56">
        <f t="shared" si="19"/>
        <v>1809900</v>
      </c>
      <c r="T257" s="56">
        <f t="shared" si="19"/>
        <v>1809900</v>
      </c>
      <c r="U257" s="56">
        <f t="shared" si="19"/>
        <v>1809900</v>
      </c>
      <c r="V257" s="60"/>
    </row>
    <row r="258" spans="1:22" ht="18" customHeight="1" x14ac:dyDescent="0.2">
      <c r="A258" s="97"/>
      <c r="B258" s="97"/>
      <c r="C258" s="15" t="s">
        <v>45</v>
      </c>
      <c r="D258" s="21" t="s">
        <v>900</v>
      </c>
      <c r="E258" s="21" t="s">
        <v>47</v>
      </c>
      <c r="F258" s="15" t="s">
        <v>313</v>
      </c>
      <c r="G258" s="21" t="s">
        <v>90</v>
      </c>
      <c r="H258" s="21" t="s">
        <v>314</v>
      </c>
      <c r="I258" s="15" t="s">
        <v>55</v>
      </c>
      <c r="J258" s="21" t="s">
        <v>315</v>
      </c>
      <c r="K258" s="21" t="s">
        <v>57</v>
      </c>
      <c r="L258" s="10" t="s">
        <v>31</v>
      </c>
      <c r="M258" s="10" t="s">
        <v>106</v>
      </c>
      <c r="N258" s="9" t="s">
        <v>316</v>
      </c>
      <c r="O258" s="10">
        <v>100</v>
      </c>
      <c r="P258" s="7">
        <v>0</v>
      </c>
      <c r="Q258" s="7">
        <v>0</v>
      </c>
      <c r="R258" s="7">
        <v>15600</v>
      </c>
      <c r="S258" s="7">
        <v>15600</v>
      </c>
      <c r="T258" s="7">
        <v>15600</v>
      </c>
      <c r="U258" s="7">
        <v>15600</v>
      </c>
      <c r="V258" s="60"/>
    </row>
    <row r="259" spans="1:22" ht="13.5" customHeight="1" x14ac:dyDescent="0.2">
      <c r="A259" s="97"/>
      <c r="B259" s="97"/>
      <c r="C259" s="15" t="s">
        <v>317</v>
      </c>
      <c r="D259" s="21" t="s">
        <v>901</v>
      </c>
      <c r="E259" s="21" t="s">
        <v>318</v>
      </c>
      <c r="F259" s="15"/>
      <c r="G259" s="21"/>
      <c r="H259" s="21"/>
      <c r="I259" s="15" t="s">
        <v>119</v>
      </c>
      <c r="J259" s="21" t="s">
        <v>274</v>
      </c>
      <c r="K259" s="21" t="s">
        <v>120</v>
      </c>
      <c r="L259" s="10" t="s">
        <v>31</v>
      </c>
      <c r="M259" s="10" t="s">
        <v>106</v>
      </c>
      <c r="N259" s="9" t="s">
        <v>316</v>
      </c>
      <c r="O259" s="10">
        <v>200</v>
      </c>
      <c r="P259" s="7">
        <v>1350000</v>
      </c>
      <c r="Q259" s="7">
        <v>1350000</v>
      </c>
      <c r="R259" s="7">
        <v>1384450</v>
      </c>
      <c r="S259" s="7">
        <v>1794300</v>
      </c>
      <c r="T259" s="7">
        <v>1794300</v>
      </c>
      <c r="U259" s="7">
        <v>1794300</v>
      </c>
      <c r="V259" s="60"/>
    </row>
    <row r="260" spans="1:22" ht="9" customHeight="1" x14ac:dyDescent="0.2">
      <c r="A260" s="97"/>
      <c r="B260" s="97"/>
      <c r="C260" s="15"/>
      <c r="D260" s="21"/>
      <c r="E260" s="21"/>
      <c r="F260" s="15"/>
      <c r="G260" s="21"/>
      <c r="H260" s="21"/>
      <c r="I260" s="15" t="s">
        <v>664</v>
      </c>
      <c r="J260" s="21" t="s">
        <v>117</v>
      </c>
      <c r="K260" s="21" t="s">
        <v>660</v>
      </c>
      <c r="L260" s="10"/>
      <c r="M260" s="10"/>
      <c r="N260" s="9"/>
      <c r="O260" s="10"/>
      <c r="P260" s="7"/>
      <c r="Q260" s="7"/>
      <c r="R260" s="7"/>
      <c r="S260" s="7"/>
      <c r="T260" s="7"/>
      <c r="U260" s="7"/>
      <c r="V260" s="60"/>
    </row>
    <row r="261" spans="1:22" ht="12.75" customHeight="1" x14ac:dyDescent="0.2">
      <c r="A261" s="126" t="s">
        <v>319</v>
      </c>
      <c r="B261" s="127"/>
      <c r="C261" s="127"/>
      <c r="D261" s="127"/>
      <c r="E261" s="127"/>
      <c r="F261" s="127"/>
      <c r="G261" s="127"/>
      <c r="H261" s="127"/>
      <c r="I261" s="127"/>
      <c r="J261" s="127"/>
      <c r="K261" s="127"/>
      <c r="L261" s="127"/>
      <c r="M261" s="127"/>
      <c r="N261" s="127"/>
      <c r="O261" s="128"/>
      <c r="P261" s="25">
        <f t="shared" ref="P261:U261" si="20">SUM(P262:P283)</f>
        <v>24617135.539999999</v>
      </c>
      <c r="Q261" s="25">
        <f t="shared" si="20"/>
        <v>23813759.659999996</v>
      </c>
      <c r="R261" s="25">
        <f t="shared" si="20"/>
        <v>162775044.99000001</v>
      </c>
      <c r="S261" s="25">
        <f t="shared" si="20"/>
        <v>31155828.719999999</v>
      </c>
      <c r="T261" s="25">
        <f t="shared" si="20"/>
        <v>22759347.420000002</v>
      </c>
      <c r="U261" s="25">
        <f t="shared" si="20"/>
        <v>22759347.41</v>
      </c>
      <c r="V261" s="60"/>
    </row>
    <row r="262" spans="1:22" ht="33" customHeight="1" x14ac:dyDescent="0.2">
      <c r="A262" s="90" t="s">
        <v>0</v>
      </c>
      <c r="B262" s="90"/>
      <c r="C262" s="1" t="s">
        <v>45</v>
      </c>
      <c r="D262" s="72" t="s">
        <v>320</v>
      </c>
      <c r="E262" s="72" t="s">
        <v>47</v>
      </c>
      <c r="F262" s="1" t="s">
        <v>0</v>
      </c>
      <c r="G262" s="72" t="s">
        <v>0</v>
      </c>
      <c r="H262" s="72" t="s">
        <v>0</v>
      </c>
      <c r="I262" s="1" t="s">
        <v>321</v>
      </c>
      <c r="J262" s="72" t="s">
        <v>51</v>
      </c>
      <c r="K262" s="72" t="s">
        <v>166</v>
      </c>
      <c r="L262" s="2" t="s">
        <v>106</v>
      </c>
      <c r="M262" s="2" t="s">
        <v>221</v>
      </c>
      <c r="N262" s="5" t="s">
        <v>324</v>
      </c>
      <c r="O262" s="2">
        <v>200</v>
      </c>
      <c r="P262" s="3">
        <v>9540071.9000000004</v>
      </c>
      <c r="Q262" s="3">
        <v>9207972.6799999997</v>
      </c>
      <c r="R262" s="3">
        <v>10200049.82</v>
      </c>
      <c r="S262" s="3">
        <v>11500000</v>
      </c>
      <c r="T262" s="3">
        <v>11500000</v>
      </c>
      <c r="U262" s="3">
        <v>11500000</v>
      </c>
      <c r="V262" s="60"/>
    </row>
    <row r="263" spans="1:22" ht="34.5" customHeight="1" x14ac:dyDescent="0.2">
      <c r="A263" s="90" t="s">
        <v>0</v>
      </c>
      <c r="B263" s="90"/>
      <c r="C263" s="1" t="s">
        <v>322</v>
      </c>
      <c r="D263" s="72" t="s">
        <v>51</v>
      </c>
      <c r="E263" s="72" t="s">
        <v>166</v>
      </c>
      <c r="F263" s="1" t="s">
        <v>0</v>
      </c>
      <c r="G263" s="72" t="s">
        <v>0</v>
      </c>
      <c r="H263" s="72" t="s">
        <v>0</v>
      </c>
      <c r="I263" s="1" t="s">
        <v>673</v>
      </c>
      <c r="J263" s="72" t="s">
        <v>323</v>
      </c>
      <c r="K263" s="72" t="s">
        <v>662</v>
      </c>
      <c r="L263" s="2" t="s">
        <v>106</v>
      </c>
      <c r="M263" s="2" t="s">
        <v>221</v>
      </c>
      <c r="N263" s="5" t="s">
        <v>325</v>
      </c>
      <c r="O263" s="2">
        <v>200</v>
      </c>
      <c r="P263" s="3">
        <v>1388701.8</v>
      </c>
      <c r="Q263" s="3">
        <v>1292743.82</v>
      </c>
      <c r="R263" s="3">
        <v>1199079.2</v>
      </c>
      <c r="S263" s="3">
        <v>1079445.6499999999</v>
      </c>
      <c r="T263" s="3">
        <v>1123682.18</v>
      </c>
      <c r="U263" s="3">
        <v>1111182.69</v>
      </c>
      <c r="V263" s="60"/>
    </row>
    <row r="264" spans="1:22" ht="12" customHeight="1" x14ac:dyDescent="0.2">
      <c r="A264" s="90"/>
      <c r="B264" s="90"/>
      <c r="C264" s="1"/>
      <c r="D264" s="72"/>
      <c r="E264" s="72"/>
      <c r="F264" s="1"/>
      <c r="G264" s="72"/>
      <c r="H264" s="72"/>
      <c r="I264" s="1"/>
      <c r="J264" s="72"/>
      <c r="K264" s="72"/>
      <c r="L264" s="2" t="s">
        <v>106</v>
      </c>
      <c r="M264" s="2" t="s">
        <v>221</v>
      </c>
      <c r="N264" s="5" t="s">
        <v>758</v>
      </c>
      <c r="O264" s="2">
        <v>200</v>
      </c>
      <c r="P264" s="3">
        <v>0</v>
      </c>
      <c r="Q264" s="3">
        <v>0</v>
      </c>
      <c r="R264" s="3">
        <v>2950942.93</v>
      </c>
      <c r="S264" s="3">
        <v>1801499.28</v>
      </c>
      <c r="T264" s="3">
        <v>0</v>
      </c>
      <c r="U264" s="3">
        <v>0</v>
      </c>
      <c r="V264" s="60"/>
    </row>
    <row r="265" spans="1:22" ht="10.9" customHeight="1" x14ac:dyDescent="0.2">
      <c r="A265" s="90" t="s">
        <v>0</v>
      </c>
      <c r="B265" s="90"/>
      <c r="C265" s="1" t="s">
        <v>0</v>
      </c>
      <c r="D265" s="72" t="s">
        <v>0</v>
      </c>
      <c r="E265" s="72" t="s">
        <v>0</v>
      </c>
      <c r="F265" s="1" t="s">
        <v>0</v>
      </c>
      <c r="G265" s="72" t="s">
        <v>0</v>
      </c>
      <c r="H265" s="72" t="s">
        <v>0</v>
      </c>
      <c r="I265" s="1" t="s">
        <v>0</v>
      </c>
      <c r="J265" s="72" t="s">
        <v>0</v>
      </c>
      <c r="K265" s="72" t="s">
        <v>0</v>
      </c>
      <c r="L265" s="2" t="s">
        <v>106</v>
      </c>
      <c r="M265" s="2" t="s">
        <v>221</v>
      </c>
      <c r="N265" s="5" t="s">
        <v>326</v>
      </c>
      <c r="O265" s="2">
        <v>400</v>
      </c>
      <c r="P265" s="3">
        <v>0</v>
      </c>
      <c r="Q265" s="3">
        <v>0</v>
      </c>
      <c r="R265" s="3">
        <v>600000</v>
      </c>
      <c r="S265" s="3">
        <v>923132</v>
      </c>
      <c r="T265" s="3">
        <v>0</v>
      </c>
      <c r="U265" s="3">
        <v>0</v>
      </c>
      <c r="V265" s="60"/>
    </row>
    <row r="266" spans="1:22" ht="10.9" customHeight="1" x14ac:dyDescent="0.2">
      <c r="A266" s="90"/>
      <c r="B266" s="90"/>
      <c r="C266" s="1"/>
      <c r="D266" s="72"/>
      <c r="E266" s="72"/>
      <c r="F266" s="1"/>
      <c r="G266" s="72"/>
      <c r="H266" s="72"/>
      <c r="I266" s="1"/>
      <c r="J266" s="72"/>
      <c r="K266" s="72"/>
      <c r="L266" s="2" t="s">
        <v>106</v>
      </c>
      <c r="M266" s="2" t="s">
        <v>221</v>
      </c>
      <c r="N266" s="5" t="s">
        <v>652</v>
      </c>
      <c r="O266" s="2" t="s">
        <v>634</v>
      </c>
      <c r="P266" s="3">
        <v>406002.64</v>
      </c>
      <c r="Q266" s="3">
        <v>406002.64</v>
      </c>
      <c r="R266" s="3">
        <v>1400000</v>
      </c>
      <c r="S266" s="3">
        <v>0</v>
      </c>
      <c r="T266" s="3">
        <v>0</v>
      </c>
      <c r="U266" s="3">
        <v>0</v>
      </c>
      <c r="V266" s="60"/>
    </row>
    <row r="267" spans="1:22" ht="10.9" customHeight="1" x14ac:dyDescent="0.2">
      <c r="A267" s="90" t="s">
        <v>0</v>
      </c>
      <c r="B267" s="90"/>
      <c r="C267" s="1" t="s">
        <v>0</v>
      </c>
      <c r="D267" s="72" t="s">
        <v>0</v>
      </c>
      <c r="E267" s="72" t="s">
        <v>0</v>
      </c>
      <c r="F267" s="1" t="s">
        <v>0</v>
      </c>
      <c r="G267" s="72" t="s">
        <v>0</v>
      </c>
      <c r="H267" s="72" t="s">
        <v>0</v>
      </c>
      <c r="I267" s="1" t="s">
        <v>0</v>
      </c>
      <c r="J267" s="72" t="s">
        <v>0</v>
      </c>
      <c r="K267" s="72" t="s">
        <v>0</v>
      </c>
      <c r="L267" s="2" t="s">
        <v>106</v>
      </c>
      <c r="M267" s="2" t="s">
        <v>221</v>
      </c>
      <c r="N267" s="5" t="s">
        <v>327</v>
      </c>
      <c r="O267" s="2">
        <v>200</v>
      </c>
      <c r="P267" s="3">
        <v>0</v>
      </c>
      <c r="Q267" s="3">
        <v>0</v>
      </c>
      <c r="R267" s="3">
        <v>263976.78000000003</v>
      </c>
      <c r="S267" s="3">
        <v>271863.73</v>
      </c>
      <c r="T267" s="3">
        <v>285665.24</v>
      </c>
      <c r="U267" s="3">
        <v>298164.71999999997</v>
      </c>
      <c r="V267" s="60"/>
    </row>
    <row r="268" spans="1:22" ht="10.9" customHeight="1" x14ac:dyDescent="0.2">
      <c r="A268" s="90" t="s">
        <v>0</v>
      </c>
      <c r="B268" s="90"/>
      <c r="C268" s="1" t="s">
        <v>0</v>
      </c>
      <c r="D268" s="72" t="s">
        <v>0</v>
      </c>
      <c r="E268" s="72" t="s">
        <v>0</v>
      </c>
      <c r="F268" s="1" t="s">
        <v>0</v>
      </c>
      <c r="G268" s="72" t="s">
        <v>0</v>
      </c>
      <c r="H268" s="72" t="s">
        <v>0</v>
      </c>
      <c r="I268" s="1" t="s">
        <v>0</v>
      </c>
      <c r="J268" s="72" t="s">
        <v>0</v>
      </c>
      <c r="K268" s="72" t="s">
        <v>0</v>
      </c>
      <c r="L268" s="2" t="s">
        <v>106</v>
      </c>
      <c r="M268" s="2" t="s">
        <v>221</v>
      </c>
      <c r="N268" s="5" t="s">
        <v>328</v>
      </c>
      <c r="O268" s="2">
        <v>200</v>
      </c>
      <c r="P268" s="3">
        <v>365517.91</v>
      </c>
      <c r="Q268" s="3">
        <v>365517.91</v>
      </c>
      <c r="R268" s="3">
        <v>0</v>
      </c>
      <c r="S268" s="3">
        <v>0</v>
      </c>
      <c r="T268" s="3">
        <v>0</v>
      </c>
      <c r="U268" s="3">
        <v>0</v>
      </c>
      <c r="V268" s="60"/>
    </row>
    <row r="269" spans="1:22" ht="10.9" customHeight="1" x14ac:dyDescent="0.2">
      <c r="A269" s="90" t="s">
        <v>0</v>
      </c>
      <c r="B269" s="90"/>
      <c r="C269" s="1" t="s">
        <v>0</v>
      </c>
      <c r="D269" s="72" t="s">
        <v>0</v>
      </c>
      <c r="E269" s="72" t="s">
        <v>0</v>
      </c>
      <c r="F269" s="1" t="s">
        <v>0</v>
      </c>
      <c r="G269" s="72" t="s">
        <v>0</v>
      </c>
      <c r="H269" s="72" t="s">
        <v>0</v>
      </c>
      <c r="I269" s="1" t="s">
        <v>0</v>
      </c>
      <c r="J269" s="72" t="s">
        <v>0</v>
      </c>
      <c r="K269" s="72" t="s">
        <v>0</v>
      </c>
      <c r="L269" s="2" t="s">
        <v>106</v>
      </c>
      <c r="M269" s="2" t="s">
        <v>221</v>
      </c>
      <c r="N269" s="5" t="s">
        <v>329</v>
      </c>
      <c r="O269" s="2">
        <v>200</v>
      </c>
      <c r="P269" s="3">
        <v>521050.2</v>
      </c>
      <c r="Q269" s="3">
        <v>521050.2</v>
      </c>
      <c r="R269" s="3">
        <v>550000</v>
      </c>
      <c r="S269" s="3">
        <v>550000</v>
      </c>
      <c r="T269" s="3">
        <v>550000</v>
      </c>
      <c r="U269" s="3">
        <v>550000</v>
      </c>
      <c r="V269" s="60"/>
    </row>
    <row r="270" spans="1:22" ht="10.9" customHeight="1" x14ac:dyDescent="0.2">
      <c r="A270" s="90"/>
      <c r="B270" s="90"/>
      <c r="C270" s="1"/>
      <c r="D270" s="72"/>
      <c r="E270" s="72"/>
      <c r="F270" s="1"/>
      <c r="G270" s="72"/>
      <c r="H270" s="72"/>
      <c r="I270" s="1"/>
      <c r="J270" s="72"/>
      <c r="K270" s="72"/>
      <c r="L270" s="2" t="s">
        <v>106</v>
      </c>
      <c r="M270" s="2" t="s">
        <v>221</v>
      </c>
      <c r="N270" s="5" t="s">
        <v>653</v>
      </c>
      <c r="O270" s="2" t="s">
        <v>634</v>
      </c>
      <c r="P270" s="3">
        <v>1418368.1</v>
      </c>
      <c r="Q270" s="3">
        <v>1417177.37</v>
      </c>
      <c r="R270" s="3">
        <v>11000000</v>
      </c>
      <c r="S270" s="3">
        <v>2300000</v>
      </c>
      <c r="T270" s="3">
        <v>2800000</v>
      </c>
      <c r="U270" s="3">
        <v>2800000</v>
      </c>
      <c r="V270" s="60"/>
    </row>
    <row r="271" spans="1:22" ht="10.9" customHeight="1" x14ac:dyDescent="0.2">
      <c r="A271" s="90"/>
      <c r="B271" s="90"/>
      <c r="C271" s="1"/>
      <c r="D271" s="72"/>
      <c r="E271" s="72"/>
      <c r="F271" s="1"/>
      <c r="G271" s="72"/>
      <c r="H271" s="72"/>
      <c r="I271" s="1"/>
      <c r="J271" s="72"/>
      <c r="K271" s="72"/>
      <c r="L271" s="2" t="s">
        <v>106</v>
      </c>
      <c r="M271" s="2" t="s">
        <v>221</v>
      </c>
      <c r="N271" s="5" t="s">
        <v>744</v>
      </c>
      <c r="O271" s="2">
        <v>200</v>
      </c>
      <c r="P271" s="3">
        <v>1499688.04</v>
      </c>
      <c r="Q271" s="3">
        <v>1497394.2</v>
      </c>
      <c r="R271" s="3">
        <v>3201521.61</v>
      </c>
      <c r="S271" s="3">
        <v>2500000</v>
      </c>
      <c r="T271" s="3">
        <v>2000000</v>
      </c>
      <c r="U271" s="3">
        <v>2000000</v>
      </c>
      <c r="V271" s="60"/>
    </row>
    <row r="272" spans="1:22" ht="10.9" customHeight="1" x14ac:dyDescent="0.2">
      <c r="A272" s="90"/>
      <c r="B272" s="90"/>
      <c r="C272" s="1"/>
      <c r="D272" s="72"/>
      <c r="E272" s="72"/>
      <c r="F272" s="1"/>
      <c r="G272" s="72"/>
      <c r="H272" s="72"/>
      <c r="I272" s="1"/>
      <c r="J272" s="72"/>
      <c r="K272" s="72"/>
      <c r="L272" s="2" t="s">
        <v>106</v>
      </c>
      <c r="M272" s="2" t="s">
        <v>221</v>
      </c>
      <c r="N272" s="5" t="s">
        <v>774</v>
      </c>
      <c r="O272" s="2">
        <v>200</v>
      </c>
      <c r="P272" s="3">
        <v>325804.86</v>
      </c>
      <c r="Q272" s="3">
        <v>325804.86</v>
      </c>
      <c r="R272" s="3">
        <v>238764.6</v>
      </c>
      <c r="S272" s="3">
        <v>2729888.06</v>
      </c>
      <c r="T272" s="3">
        <v>0</v>
      </c>
      <c r="U272" s="3">
        <v>0</v>
      </c>
      <c r="V272" s="60"/>
    </row>
    <row r="273" spans="1:22" ht="10.9" customHeight="1" x14ac:dyDescent="0.2">
      <c r="A273" s="90"/>
      <c r="B273" s="90"/>
      <c r="C273" s="1"/>
      <c r="D273" s="72"/>
      <c r="E273" s="72"/>
      <c r="F273" s="1"/>
      <c r="G273" s="72"/>
      <c r="H273" s="72"/>
      <c r="I273" s="1"/>
      <c r="J273" s="72"/>
      <c r="K273" s="72"/>
      <c r="L273" s="2" t="s">
        <v>106</v>
      </c>
      <c r="M273" s="2" t="s">
        <v>221</v>
      </c>
      <c r="N273" s="5" t="s">
        <v>745</v>
      </c>
      <c r="O273" s="2">
        <v>200</v>
      </c>
      <c r="P273" s="3">
        <v>2000000</v>
      </c>
      <c r="Q273" s="3">
        <v>1980000</v>
      </c>
      <c r="R273" s="3">
        <v>0</v>
      </c>
      <c r="S273" s="3">
        <v>0</v>
      </c>
      <c r="T273" s="3">
        <v>0</v>
      </c>
      <c r="U273" s="3">
        <v>0</v>
      </c>
      <c r="V273" s="60"/>
    </row>
    <row r="274" spans="1:22" ht="10.9" customHeight="1" x14ac:dyDescent="0.2">
      <c r="A274" s="90"/>
      <c r="B274" s="90"/>
      <c r="C274" s="1"/>
      <c r="D274" s="72"/>
      <c r="E274" s="72"/>
      <c r="F274" s="1"/>
      <c r="G274" s="72"/>
      <c r="H274" s="72"/>
      <c r="I274" s="1"/>
      <c r="J274" s="72"/>
      <c r="K274" s="72"/>
      <c r="L274" s="2" t="s">
        <v>106</v>
      </c>
      <c r="M274" s="2" t="s">
        <v>221</v>
      </c>
      <c r="N274" s="5" t="s">
        <v>746</v>
      </c>
      <c r="O274" s="2">
        <v>200</v>
      </c>
      <c r="P274" s="3">
        <v>1481342</v>
      </c>
      <c r="Q274" s="3">
        <v>1466528.58</v>
      </c>
      <c r="R274" s="3">
        <v>0</v>
      </c>
      <c r="S274" s="3">
        <v>0</v>
      </c>
      <c r="T274" s="3">
        <v>0</v>
      </c>
      <c r="U274" s="3">
        <v>0</v>
      </c>
      <c r="V274" s="60"/>
    </row>
    <row r="275" spans="1:22" ht="10.9" customHeight="1" x14ac:dyDescent="0.2">
      <c r="A275" s="90"/>
      <c r="B275" s="90"/>
      <c r="C275" s="1"/>
      <c r="D275" s="72"/>
      <c r="E275" s="72"/>
      <c r="F275" s="1"/>
      <c r="G275" s="72"/>
      <c r="H275" s="72"/>
      <c r="I275" s="1"/>
      <c r="J275" s="72"/>
      <c r="K275" s="72"/>
      <c r="L275" s="2" t="s">
        <v>106</v>
      </c>
      <c r="M275" s="2" t="s">
        <v>221</v>
      </c>
      <c r="N275" s="5" t="s">
        <v>828</v>
      </c>
      <c r="O275" s="2">
        <v>200</v>
      </c>
      <c r="P275" s="3">
        <v>0</v>
      </c>
      <c r="Q275" s="3">
        <v>0</v>
      </c>
      <c r="R275" s="3">
        <v>1880000</v>
      </c>
      <c r="S275" s="3">
        <v>0</v>
      </c>
      <c r="T275" s="3">
        <v>0</v>
      </c>
      <c r="U275" s="3">
        <v>0</v>
      </c>
      <c r="V275" s="60"/>
    </row>
    <row r="276" spans="1:22" ht="10.9" customHeight="1" x14ac:dyDescent="0.2">
      <c r="A276" s="90"/>
      <c r="B276" s="90"/>
      <c r="C276" s="1"/>
      <c r="D276" s="72"/>
      <c r="E276" s="72"/>
      <c r="F276" s="1"/>
      <c r="G276" s="72"/>
      <c r="H276" s="72"/>
      <c r="I276" s="1"/>
      <c r="J276" s="72"/>
      <c r="K276" s="72"/>
      <c r="L276" s="2" t="s">
        <v>106</v>
      </c>
      <c r="M276" s="2" t="s">
        <v>221</v>
      </c>
      <c r="N276" s="5" t="s">
        <v>829</v>
      </c>
      <c r="O276" s="2">
        <v>200</v>
      </c>
      <c r="P276" s="3">
        <v>0</v>
      </c>
      <c r="Q276" s="3">
        <v>0</v>
      </c>
      <c r="R276" s="3">
        <v>1392461.48</v>
      </c>
      <c r="S276" s="3">
        <v>1500000</v>
      </c>
      <c r="T276" s="3">
        <v>1500000</v>
      </c>
      <c r="U276" s="3">
        <v>1500000</v>
      </c>
      <c r="V276" s="60"/>
    </row>
    <row r="277" spans="1:22" ht="10.9" customHeight="1" x14ac:dyDescent="0.2">
      <c r="A277" s="90"/>
      <c r="B277" s="90"/>
      <c r="C277" s="1"/>
      <c r="D277" s="72"/>
      <c r="E277" s="72"/>
      <c r="F277" s="1"/>
      <c r="G277" s="72"/>
      <c r="H277" s="72"/>
      <c r="I277" s="1"/>
      <c r="J277" s="72"/>
      <c r="K277" s="72"/>
      <c r="L277" s="2" t="s">
        <v>106</v>
      </c>
      <c r="M277" s="2" t="s">
        <v>221</v>
      </c>
      <c r="N277" s="5" t="s">
        <v>747</v>
      </c>
      <c r="O277" s="2">
        <v>200</v>
      </c>
      <c r="P277" s="3">
        <v>2748506.65</v>
      </c>
      <c r="Q277" s="3">
        <v>2411485.9700000002</v>
      </c>
      <c r="R277" s="3">
        <v>3607538.52</v>
      </c>
      <c r="S277" s="3">
        <v>1500000</v>
      </c>
      <c r="T277" s="3">
        <v>1500000</v>
      </c>
      <c r="U277" s="3">
        <v>1500000</v>
      </c>
      <c r="V277" s="60"/>
    </row>
    <row r="278" spans="1:22" ht="10.9" customHeight="1" x14ac:dyDescent="0.2">
      <c r="A278" s="90"/>
      <c r="B278" s="90"/>
      <c r="C278" s="1"/>
      <c r="D278" s="72"/>
      <c r="E278" s="72"/>
      <c r="F278" s="1"/>
      <c r="G278" s="72"/>
      <c r="H278" s="72"/>
      <c r="I278" s="1"/>
      <c r="J278" s="72"/>
      <c r="K278" s="72"/>
      <c r="L278" s="2" t="s">
        <v>106</v>
      </c>
      <c r="M278" s="2" t="s">
        <v>221</v>
      </c>
      <c r="N278" s="5" t="s">
        <v>748</v>
      </c>
      <c r="O278" s="2">
        <v>200</v>
      </c>
      <c r="P278" s="3">
        <v>2922081.44</v>
      </c>
      <c r="Q278" s="3">
        <v>2922081.43</v>
      </c>
      <c r="R278" s="3">
        <v>4680429.68</v>
      </c>
      <c r="S278" s="3">
        <v>4500000</v>
      </c>
      <c r="T278" s="3">
        <v>1500000</v>
      </c>
      <c r="U278" s="3">
        <v>1500000</v>
      </c>
      <c r="V278" s="60"/>
    </row>
    <row r="279" spans="1:22" ht="10.9" customHeight="1" x14ac:dyDescent="0.2">
      <c r="A279" s="90"/>
      <c r="B279" s="90"/>
      <c r="C279" s="1"/>
      <c r="D279" s="72"/>
      <c r="E279" s="72"/>
      <c r="F279" s="1"/>
      <c r="G279" s="72"/>
      <c r="H279" s="72"/>
      <c r="I279" s="1"/>
      <c r="J279" s="72"/>
      <c r="K279" s="72"/>
      <c r="L279" s="2" t="s">
        <v>106</v>
      </c>
      <c r="M279" s="2" t="s">
        <v>221</v>
      </c>
      <c r="N279" s="5" t="s">
        <v>775</v>
      </c>
      <c r="O279" s="2">
        <v>200</v>
      </c>
      <c r="P279" s="3">
        <v>0</v>
      </c>
      <c r="Q279" s="3">
        <v>0</v>
      </c>
      <c r="R279" s="3">
        <v>114530000</v>
      </c>
      <c r="S279" s="3">
        <v>0</v>
      </c>
      <c r="T279" s="3">
        <v>0</v>
      </c>
      <c r="U279" s="3">
        <v>0</v>
      </c>
      <c r="V279" s="60"/>
    </row>
    <row r="280" spans="1:22" ht="10.9" customHeight="1" x14ac:dyDescent="0.2">
      <c r="A280" s="90"/>
      <c r="B280" s="90"/>
      <c r="C280" s="1"/>
      <c r="D280" s="72"/>
      <c r="E280" s="72"/>
      <c r="F280" s="1"/>
      <c r="G280" s="72"/>
      <c r="H280" s="72"/>
      <c r="I280" s="1"/>
      <c r="J280" s="72"/>
      <c r="K280" s="72"/>
      <c r="L280" s="2" t="s">
        <v>106</v>
      </c>
      <c r="M280" s="2" t="s">
        <v>221</v>
      </c>
      <c r="N280" s="5" t="s">
        <v>823</v>
      </c>
      <c r="O280" s="2">
        <v>400</v>
      </c>
      <c r="P280" s="3">
        <v>0</v>
      </c>
      <c r="Q280" s="3">
        <v>0</v>
      </c>
      <c r="R280" s="3">
        <v>3500442.37</v>
      </c>
      <c r="S280" s="3">
        <v>0</v>
      </c>
      <c r="T280" s="3">
        <v>0</v>
      </c>
      <c r="U280" s="3">
        <v>0</v>
      </c>
      <c r="V280" s="60"/>
    </row>
    <row r="281" spans="1:22" ht="10.9" customHeight="1" x14ac:dyDescent="0.2">
      <c r="A281" s="90"/>
      <c r="B281" s="90"/>
      <c r="C281" s="1"/>
      <c r="D281" s="72"/>
      <c r="E281" s="72"/>
      <c r="F281" s="1"/>
      <c r="G281" s="72"/>
      <c r="H281" s="72"/>
      <c r="I281" s="1"/>
      <c r="J281" s="72"/>
      <c r="K281" s="72"/>
      <c r="L281" s="2" t="s">
        <v>106</v>
      </c>
      <c r="M281" s="2" t="s">
        <v>221</v>
      </c>
      <c r="N281" s="5" t="s">
        <v>823</v>
      </c>
      <c r="O281" s="2">
        <v>800</v>
      </c>
      <c r="P281" s="3">
        <v>0</v>
      </c>
      <c r="Q281" s="3">
        <v>0</v>
      </c>
      <c r="R281" s="3">
        <v>398802.46</v>
      </c>
      <c r="S281" s="3">
        <v>0</v>
      </c>
      <c r="T281" s="3">
        <v>0</v>
      </c>
      <c r="U281" s="3">
        <v>0</v>
      </c>
      <c r="V281" s="60"/>
    </row>
    <row r="282" spans="1:22" ht="10.9" customHeight="1" x14ac:dyDescent="0.2">
      <c r="A282" s="90"/>
      <c r="B282" s="90"/>
      <c r="C282" s="1"/>
      <c r="D282" s="72"/>
      <c r="E282" s="72"/>
      <c r="F282" s="1"/>
      <c r="G282" s="72"/>
      <c r="H282" s="72"/>
      <c r="I282" s="1"/>
      <c r="J282" s="72"/>
      <c r="K282" s="72"/>
      <c r="L282" s="2" t="s">
        <v>106</v>
      </c>
      <c r="M282" s="2" t="s">
        <v>221</v>
      </c>
      <c r="N282" s="5" t="s">
        <v>824</v>
      </c>
      <c r="O282" s="2">
        <v>400</v>
      </c>
      <c r="P282" s="3">
        <v>0</v>
      </c>
      <c r="Q282" s="3">
        <v>0</v>
      </c>
      <c r="R282" s="3">
        <v>1156470.54</v>
      </c>
      <c r="S282" s="3">
        <v>0</v>
      </c>
      <c r="T282" s="3">
        <v>0</v>
      </c>
      <c r="U282" s="3">
        <v>0</v>
      </c>
      <c r="V282" s="60"/>
    </row>
    <row r="283" spans="1:22" ht="10.9" customHeight="1" x14ac:dyDescent="0.2">
      <c r="A283" s="90"/>
      <c r="B283" s="90"/>
      <c r="C283" s="1"/>
      <c r="D283" s="72"/>
      <c r="E283" s="72"/>
      <c r="F283" s="1"/>
      <c r="G283" s="72"/>
      <c r="H283" s="72"/>
      <c r="I283" s="1"/>
      <c r="J283" s="72"/>
      <c r="K283" s="72"/>
      <c r="L283" s="2" t="s">
        <v>106</v>
      </c>
      <c r="M283" s="2" t="s">
        <v>221</v>
      </c>
      <c r="N283" s="5" t="s">
        <v>824</v>
      </c>
      <c r="O283" s="2">
        <v>600</v>
      </c>
      <c r="P283" s="3">
        <v>0</v>
      </c>
      <c r="Q283" s="3">
        <v>0</v>
      </c>
      <c r="R283" s="3">
        <v>24565</v>
      </c>
      <c r="S283" s="3">
        <v>0</v>
      </c>
      <c r="T283" s="3">
        <v>0</v>
      </c>
      <c r="U283" s="3">
        <v>0</v>
      </c>
      <c r="V283" s="60"/>
    </row>
    <row r="284" spans="1:22" ht="9.75" customHeight="1" x14ac:dyDescent="0.2">
      <c r="A284" s="120" t="s">
        <v>622</v>
      </c>
      <c r="B284" s="121"/>
      <c r="C284" s="124"/>
      <c r="D284" s="124"/>
      <c r="E284" s="124"/>
      <c r="F284" s="124"/>
      <c r="G284" s="121"/>
      <c r="H284" s="121"/>
      <c r="I284" s="124"/>
      <c r="J284" s="124"/>
      <c r="K284" s="124"/>
      <c r="L284" s="124"/>
      <c r="M284" s="124"/>
      <c r="N284" s="124"/>
      <c r="O284" s="125"/>
      <c r="P284" s="8">
        <f>SUM(P285:P287)</f>
        <v>1933804.45</v>
      </c>
      <c r="Q284" s="8">
        <f t="shared" ref="Q284:U284" si="21">SUM(Q285:Q287)</f>
        <v>1930640.99</v>
      </c>
      <c r="R284" s="8">
        <f t="shared" si="21"/>
        <v>2274753.7199999997</v>
      </c>
      <c r="S284" s="8">
        <f t="shared" si="21"/>
        <v>2214442.9900000002</v>
      </c>
      <c r="T284" s="8">
        <f t="shared" si="21"/>
        <v>2300380.71</v>
      </c>
      <c r="U284" s="8">
        <f t="shared" si="21"/>
        <v>2389755.94</v>
      </c>
      <c r="V284" s="60"/>
    </row>
    <row r="285" spans="1:22" s="14" customFormat="1" ht="19.5" customHeight="1" x14ac:dyDescent="0.2">
      <c r="A285" s="98"/>
      <c r="B285" s="99"/>
      <c r="C285" s="33" t="s">
        <v>623</v>
      </c>
      <c r="D285" s="34" t="s">
        <v>624</v>
      </c>
      <c r="E285" s="34" t="s">
        <v>625</v>
      </c>
      <c r="F285" s="37" t="s">
        <v>627</v>
      </c>
      <c r="G285" s="38" t="s">
        <v>628</v>
      </c>
      <c r="H285" s="39" t="s">
        <v>629</v>
      </c>
      <c r="I285" s="32"/>
      <c r="J285" s="32"/>
      <c r="K285" s="32"/>
      <c r="L285" s="9" t="s">
        <v>53</v>
      </c>
      <c r="M285" s="9" t="s">
        <v>33</v>
      </c>
      <c r="N285" s="9" t="s">
        <v>93</v>
      </c>
      <c r="O285" s="10" t="s">
        <v>635</v>
      </c>
      <c r="P285" s="118">
        <v>1814804.45</v>
      </c>
      <c r="Q285" s="3">
        <v>1814804.45</v>
      </c>
      <c r="R285" s="3">
        <v>2073753.72</v>
      </c>
      <c r="S285" s="3">
        <v>2148442.9900000002</v>
      </c>
      <c r="T285" s="3">
        <v>2234380.71</v>
      </c>
      <c r="U285" s="3">
        <v>2323755.94</v>
      </c>
      <c r="V285" s="60"/>
    </row>
    <row r="286" spans="1:22" s="14" customFormat="1" ht="21" customHeight="1" x14ac:dyDescent="0.2">
      <c r="A286" s="100"/>
      <c r="B286" s="101"/>
      <c r="C286" s="35" t="s">
        <v>619</v>
      </c>
      <c r="D286" s="36" t="s">
        <v>626</v>
      </c>
      <c r="E286" s="36" t="s">
        <v>621</v>
      </c>
      <c r="F286" s="34"/>
      <c r="G286" s="38"/>
      <c r="H286" s="39"/>
      <c r="I286" s="32"/>
      <c r="J286" s="32"/>
      <c r="K286" s="32"/>
      <c r="L286" s="9" t="s">
        <v>53</v>
      </c>
      <c r="M286" s="9" t="s">
        <v>33</v>
      </c>
      <c r="N286" s="9" t="s">
        <v>93</v>
      </c>
      <c r="O286" s="10" t="s">
        <v>634</v>
      </c>
      <c r="P286" s="118">
        <v>118000</v>
      </c>
      <c r="Q286" s="3">
        <v>115500</v>
      </c>
      <c r="R286" s="3">
        <v>200000</v>
      </c>
      <c r="S286" s="3">
        <v>65000</v>
      </c>
      <c r="T286" s="3">
        <v>65000</v>
      </c>
      <c r="U286" s="3">
        <v>65000</v>
      </c>
      <c r="V286" s="60"/>
    </row>
    <row r="287" spans="1:22" s="14" customFormat="1" ht="9.9499999999999993" customHeight="1" x14ac:dyDescent="0.2">
      <c r="A287" s="102"/>
      <c r="B287" s="103"/>
      <c r="C287" s="35"/>
      <c r="D287" s="36"/>
      <c r="E287" s="36"/>
      <c r="F287" s="15"/>
      <c r="G287" s="16"/>
      <c r="H287" s="72"/>
      <c r="I287" s="17"/>
      <c r="J287" s="18"/>
      <c r="K287" s="70"/>
      <c r="L287" s="9" t="s">
        <v>53</v>
      </c>
      <c r="M287" s="9" t="s">
        <v>33</v>
      </c>
      <c r="N287" s="9" t="s">
        <v>93</v>
      </c>
      <c r="O287" s="10" t="s">
        <v>636</v>
      </c>
      <c r="P287" s="118">
        <v>1000</v>
      </c>
      <c r="Q287" s="3">
        <v>336.54</v>
      </c>
      <c r="R287" s="3">
        <v>1000</v>
      </c>
      <c r="S287" s="3">
        <v>1000</v>
      </c>
      <c r="T287" s="3">
        <v>1000</v>
      </c>
      <c r="U287" s="3">
        <v>1000</v>
      </c>
      <c r="V287" s="60"/>
    </row>
    <row r="288" spans="1:22" ht="9" customHeight="1" x14ac:dyDescent="0.2">
      <c r="A288" s="120" t="s">
        <v>330</v>
      </c>
      <c r="B288" s="121"/>
      <c r="C288" s="127"/>
      <c r="D288" s="127"/>
      <c r="E288" s="127"/>
      <c r="F288" s="127"/>
      <c r="G288" s="121"/>
      <c r="H288" s="121"/>
      <c r="I288" s="121"/>
      <c r="J288" s="121"/>
      <c r="K288" s="121"/>
      <c r="L288" s="127"/>
      <c r="M288" s="127"/>
      <c r="N288" s="127"/>
      <c r="O288" s="128"/>
      <c r="P288" s="8">
        <f t="shared" ref="P288:U288" si="22">SUM(P289:P296)</f>
        <v>12163008.449999999</v>
      </c>
      <c r="Q288" s="8">
        <f t="shared" si="22"/>
        <v>12163008.449999999</v>
      </c>
      <c r="R288" s="8">
        <f t="shared" si="22"/>
        <v>118097107.08000001</v>
      </c>
      <c r="S288" s="8">
        <f t="shared" si="22"/>
        <v>12213735.690000001</v>
      </c>
      <c r="T288" s="8">
        <f t="shared" si="22"/>
        <v>24658031.550000001</v>
      </c>
      <c r="U288" s="8">
        <f t="shared" si="22"/>
        <v>12331102.449999999</v>
      </c>
      <c r="V288" s="60"/>
    </row>
    <row r="289" spans="1:22" ht="45" customHeight="1" x14ac:dyDescent="0.2">
      <c r="A289" s="90" t="s">
        <v>0</v>
      </c>
      <c r="B289" s="90"/>
      <c r="C289" s="1" t="s">
        <v>45</v>
      </c>
      <c r="D289" s="72" t="s">
        <v>331</v>
      </c>
      <c r="E289" s="72" t="s">
        <v>47</v>
      </c>
      <c r="F289" s="1" t="s">
        <v>85</v>
      </c>
      <c r="G289" s="72" t="s">
        <v>86</v>
      </c>
      <c r="H289" s="72" t="s">
        <v>87</v>
      </c>
      <c r="I289" s="1" t="s">
        <v>80</v>
      </c>
      <c r="J289" s="72" t="s">
        <v>51</v>
      </c>
      <c r="K289" s="72" t="s">
        <v>81</v>
      </c>
      <c r="L289" s="2" t="s">
        <v>106</v>
      </c>
      <c r="M289" s="2" t="s">
        <v>221</v>
      </c>
      <c r="N289" s="5" t="s">
        <v>338</v>
      </c>
      <c r="O289" s="2">
        <v>600</v>
      </c>
      <c r="P289" s="3">
        <v>3157912.55</v>
      </c>
      <c r="Q289" s="3">
        <v>3157912.55</v>
      </c>
      <c r="R289" s="3">
        <v>3260583.93</v>
      </c>
      <c r="S289" s="3">
        <v>5521728.7300000004</v>
      </c>
      <c r="T289" s="3">
        <v>5742597.8700000001</v>
      </c>
      <c r="U289" s="3">
        <v>5972301.79</v>
      </c>
      <c r="V289" s="60"/>
    </row>
    <row r="290" spans="1:22" ht="27" customHeight="1" x14ac:dyDescent="0.2">
      <c r="A290" s="90" t="s">
        <v>0</v>
      </c>
      <c r="B290" s="90"/>
      <c r="C290" s="1" t="s">
        <v>332</v>
      </c>
      <c r="D290" s="72" t="s">
        <v>333</v>
      </c>
      <c r="E290" s="72" t="s">
        <v>334</v>
      </c>
      <c r="F290" s="1" t="s">
        <v>0</v>
      </c>
      <c r="G290" s="72" t="s">
        <v>0</v>
      </c>
      <c r="H290" s="72" t="s">
        <v>0</v>
      </c>
      <c r="I290" s="1" t="s">
        <v>335</v>
      </c>
      <c r="J290" s="72" t="s">
        <v>51</v>
      </c>
      <c r="K290" s="72" t="s">
        <v>336</v>
      </c>
      <c r="L290" s="2" t="s">
        <v>106</v>
      </c>
      <c r="M290" s="2" t="s">
        <v>221</v>
      </c>
      <c r="N290" s="5" t="s">
        <v>339</v>
      </c>
      <c r="O290" s="2">
        <v>600</v>
      </c>
      <c r="P290" s="3">
        <v>508903.41</v>
      </c>
      <c r="Q290" s="3">
        <v>508903.41</v>
      </c>
      <c r="R290" s="3">
        <v>508801.87</v>
      </c>
      <c r="S290" s="3">
        <v>858801.87</v>
      </c>
      <c r="T290" s="3">
        <v>858801.87</v>
      </c>
      <c r="U290" s="3">
        <v>858801.87</v>
      </c>
      <c r="V290" s="60"/>
    </row>
    <row r="291" spans="1:22" ht="51.75" customHeight="1" x14ac:dyDescent="0.2">
      <c r="A291" s="90" t="s">
        <v>0</v>
      </c>
      <c r="B291" s="90"/>
      <c r="C291" s="1" t="s">
        <v>0</v>
      </c>
      <c r="D291" s="72" t="s">
        <v>0</v>
      </c>
      <c r="E291" s="72" t="s">
        <v>0</v>
      </c>
      <c r="F291" s="1" t="s">
        <v>0</v>
      </c>
      <c r="G291" s="72" t="s">
        <v>0</v>
      </c>
      <c r="H291" s="72" t="s">
        <v>0</v>
      </c>
      <c r="I291" s="1" t="s">
        <v>187</v>
      </c>
      <c r="J291" s="72" t="s">
        <v>51</v>
      </c>
      <c r="K291" s="72" t="s">
        <v>188</v>
      </c>
      <c r="L291" s="2" t="s">
        <v>106</v>
      </c>
      <c r="M291" s="2" t="s">
        <v>221</v>
      </c>
      <c r="N291" s="5" t="s">
        <v>340</v>
      </c>
      <c r="O291" s="2">
        <v>600</v>
      </c>
      <c r="P291" s="3">
        <v>361484.69</v>
      </c>
      <c r="Q291" s="3">
        <v>361484.69</v>
      </c>
      <c r="R291" s="3">
        <v>365669.26</v>
      </c>
      <c r="S291" s="3">
        <v>702734.04</v>
      </c>
      <c r="T291" s="3">
        <v>712082.89</v>
      </c>
      <c r="U291" s="3">
        <v>717990.52</v>
      </c>
      <c r="V291" s="60"/>
    </row>
    <row r="292" spans="1:22" ht="32.25" customHeight="1" x14ac:dyDescent="0.2">
      <c r="A292" s="90" t="s">
        <v>0</v>
      </c>
      <c r="B292" s="90"/>
      <c r="C292" s="1" t="s">
        <v>0</v>
      </c>
      <c r="D292" s="72" t="s">
        <v>0</v>
      </c>
      <c r="E292" s="72" t="s">
        <v>0</v>
      </c>
      <c r="F292" s="1" t="s">
        <v>0</v>
      </c>
      <c r="G292" s="72" t="s">
        <v>0</v>
      </c>
      <c r="H292" s="72" t="s">
        <v>0</v>
      </c>
      <c r="I292" s="1" t="s">
        <v>673</v>
      </c>
      <c r="J292" s="72" t="s">
        <v>337</v>
      </c>
      <c r="K292" s="72" t="s">
        <v>662</v>
      </c>
      <c r="L292" s="2" t="s">
        <v>106</v>
      </c>
      <c r="M292" s="2" t="s">
        <v>221</v>
      </c>
      <c r="N292" s="5" t="s">
        <v>341</v>
      </c>
      <c r="O292" s="2">
        <v>600</v>
      </c>
      <c r="P292" s="3">
        <v>1309920</v>
      </c>
      <c r="Q292" s="3">
        <v>1309920</v>
      </c>
      <c r="R292" s="3">
        <v>1589920</v>
      </c>
      <c r="S292" s="3">
        <v>4130471.05</v>
      </c>
      <c r="T292" s="3">
        <v>4783229.0999999996</v>
      </c>
      <c r="U292" s="3">
        <v>4782008.2699999996</v>
      </c>
      <c r="V292" s="60"/>
    </row>
    <row r="293" spans="1:22" ht="33.75" customHeight="1" x14ac:dyDescent="0.2">
      <c r="A293" s="90" t="s">
        <v>0</v>
      </c>
      <c r="B293" s="90"/>
      <c r="C293" s="1" t="s">
        <v>0</v>
      </c>
      <c r="D293" s="72" t="s">
        <v>0</v>
      </c>
      <c r="E293" s="72" t="s">
        <v>0</v>
      </c>
      <c r="F293" s="1" t="s">
        <v>0</v>
      </c>
      <c r="G293" s="72" t="s">
        <v>0</v>
      </c>
      <c r="H293" s="72" t="s">
        <v>0</v>
      </c>
      <c r="I293" s="1" t="s">
        <v>99</v>
      </c>
      <c r="J293" s="72" t="s">
        <v>51</v>
      </c>
      <c r="K293" s="72" t="s">
        <v>100</v>
      </c>
      <c r="L293" s="2" t="s">
        <v>106</v>
      </c>
      <c r="M293" s="2" t="s">
        <v>221</v>
      </c>
      <c r="N293" s="5" t="s">
        <v>700</v>
      </c>
      <c r="O293" s="2" t="s">
        <v>639</v>
      </c>
      <c r="P293" s="3">
        <v>6824787.7999999998</v>
      </c>
      <c r="Q293" s="3">
        <v>6824787.7999999998</v>
      </c>
      <c r="R293" s="3">
        <v>300000</v>
      </c>
      <c r="S293" s="3">
        <v>0</v>
      </c>
      <c r="T293" s="3">
        <v>12561319.82</v>
      </c>
      <c r="U293" s="3">
        <v>0</v>
      </c>
      <c r="V293" s="60"/>
    </row>
    <row r="294" spans="1:22" ht="10.9" customHeight="1" x14ac:dyDescent="0.2">
      <c r="A294" s="90"/>
      <c r="B294" s="90"/>
      <c r="C294" s="1"/>
      <c r="D294" s="72"/>
      <c r="E294" s="72"/>
      <c r="F294" s="1"/>
      <c r="G294" s="72"/>
      <c r="H294" s="72"/>
      <c r="I294" s="1"/>
      <c r="J294" s="72"/>
      <c r="K294" s="72"/>
      <c r="L294" s="2" t="s">
        <v>106</v>
      </c>
      <c r="M294" s="2" t="s">
        <v>221</v>
      </c>
      <c r="N294" s="5" t="s">
        <v>863</v>
      </c>
      <c r="O294" s="2" t="s">
        <v>639</v>
      </c>
      <c r="P294" s="3">
        <v>0</v>
      </c>
      <c r="Q294" s="3">
        <v>0</v>
      </c>
      <c r="R294" s="3">
        <v>0</v>
      </c>
      <c r="S294" s="3">
        <v>1000000</v>
      </c>
      <c r="T294" s="3">
        <v>0</v>
      </c>
      <c r="U294" s="3">
        <v>0</v>
      </c>
      <c r="V294" s="60"/>
    </row>
    <row r="295" spans="1:22" ht="10.9" customHeight="1" x14ac:dyDescent="0.2">
      <c r="A295" s="90"/>
      <c r="B295" s="90"/>
      <c r="C295" s="1"/>
      <c r="D295" s="72"/>
      <c r="E295" s="72"/>
      <c r="F295" s="1"/>
      <c r="G295" s="72"/>
      <c r="H295" s="72"/>
      <c r="I295" s="1"/>
      <c r="J295" s="72"/>
      <c r="K295" s="72"/>
      <c r="L295" s="2" t="s">
        <v>106</v>
      </c>
      <c r="M295" s="2" t="s">
        <v>221</v>
      </c>
      <c r="N295" s="5" t="s">
        <v>759</v>
      </c>
      <c r="O295" s="2" t="s">
        <v>639</v>
      </c>
      <c r="P295" s="3">
        <v>0</v>
      </c>
      <c r="Q295" s="3">
        <v>0</v>
      </c>
      <c r="R295" s="3">
        <v>92795725.310000002</v>
      </c>
      <c r="S295" s="3">
        <v>0</v>
      </c>
      <c r="T295" s="3">
        <v>0</v>
      </c>
      <c r="U295" s="3">
        <v>0</v>
      </c>
      <c r="V295" s="60"/>
    </row>
    <row r="296" spans="1:22" ht="10.9" customHeight="1" x14ac:dyDescent="0.2">
      <c r="A296" s="90"/>
      <c r="B296" s="90"/>
      <c r="C296" s="1"/>
      <c r="D296" s="72"/>
      <c r="E296" s="72"/>
      <c r="F296" s="1"/>
      <c r="G296" s="72"/>
      <c r="H296" s="72"/>
      <c r="I296" s="1"/>
      <c r="J296" s="72"/>
      <c r="K296" s="72"/>
      <c r="L296" s="2" t="s">
        <v>106</v>
      </c>
      <c r="M296" s="2" t="s">
        <v>221</v>
      </c>
      <c r="N296" s="5" t="s">
        <v>760</v>
      </c>
      <c r="O296" s="2" t="s">
        <v>639</v>
      </c>
      <c r="P296" s="3">
        <v>0</v>
      </c>
      <c r="Q296" s="3">
        <v>0</v>
      </c>
      <c r="R296" s="3">
        <v>19276406.710000001</v>
      </c>
      <c r="S296" s="3">
        <v>0</v>
      </c>
      <c r="T296" s="3">
        <v>0</v>
      </c>
      <c r="U296" s="3">
        <v>0</v>
      </c>
      <c r="V296" s="60"/>
    </row>
    <row r="297" spans="1:22" ht="7.35" customHeight="1" x14ac:dyDescent="0.2">
      <c r="A297" s="123" t="s">
        <v>885</v>
      </c>
      <c r="B297" s="124"/>
      <c r="C297" s="124"/>
      <c r="D297" s="124"/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5"/>
      <c r="P297" s="20">
        <f>SUM(P298:P303)</f>
        <v>2013300</v>
      </c>
      <c r="Q297" s="20">
        <f t="shared" ref="Q297:U297" si="23">SUM(Q298:Q303)</f>
        <v>2013299.37</v>
      </c>
      <c r="R297" s="20">
        <f t="shared" si="23"/>
        <v>2694212.77</v>
      </c>
      <c r="S297" s="20">
        <f t="shared" si="23"/>
        <v>2394000</v>
      </c>
      <c r="T297" s="20">
        <f t="shared" si="23"/>
        <v>1894000</v>
      </c>
      <c r="U297" s="20">
        <f t="shared" si="23"/>
        <v>1894000</v>
      </c>
      <c r="V297" s="60"/>
    </row>
    <row r="298" spans="1:22" ht="32.25" customHeight="1" x14ac:dyDescent="0.2">
      <c r="A298" s="97" t="s">
        <v>0</v>
      </c>
      <c r="B298" s="97"/>
      <c r="C298" s="15" t="s">
        <v>45</v>
      </c>
      <c r="D298" s="21" t="s">
        <v>342</v>
      </c>
      <c r="E298" s="21" t="s">
        <v>47</v>
      </c>
      <c r="F298" s="15" t="s">
        <v>343</v>
      </c>
      <c r="G298" s="21" t="s">
        <v>51</v>
      </c>
      <c r="H298" s="21" t="s">
        <v>344</v>
      </c>
      <c r="I298" s="15" t="s">
        <v>55</v>
      </c>
      <c r="J298" s="21" t="s">
        <v>345</v>
      </c>
      <c r="K298" s="21" t="s">
        <v>57</v>
      </c>
      <c r="L298" s="10" t="s">
        <v>151</v>
      </c>
      <c r="M298" s="10" t="s">
        <v>106</v>
      </c>
      <c r="N298" s="9" t="s">
        <v>701</v>
      </c>
      <c r="O298" s="10">
        <v>200</v>
      </c>
      <c r="P298" s="7">
        <v>200000</v>
      </c>
      <c r="Q298" s="7">
        <v>200000</v>
      </c>
      <c r="R298" s="7">
        <v>0</v>
      </c>
      <c r="S298" s="7">
        <v>0</v>
      </c>
      <c r="T298" s="7">
        <v>0</v>
      </c>
      <c r="U298" s="7">
        <v>0</v>
      </c>
      <c r="V298" s="60"/>
    </row>
    <row r="299" spans="1:22" ht="32.25" customHeight="1" x14ac:dyDescent="0.2">
      <c r="A299" s="97"/>
      <c r="B299" s="97"/>
      <c r="C299" s="15" t="s">
        <v>45</v>
      </c>
      <c r="D299" s="21" t="s">
        <v>342</v>
      </c>
      <c r="E299" s="21" t="s">
        <v>47</v>
      </c>
      <c r="F299" s="15" t="s">
        <v>343</v>
      </c>
      <c r="G299" s="21" t="s">
        <v>51</v>
      </c>
      <c r="H299" s="21" t="s">
        <v>344</v>
      </c>
      <c r="I299" s="15" t="s">
        <v>55</v>
      </c>
      <c r="J299" s="21" t="s">
        <v>345</v>
      </c>
      <c r="K299" s="21" t="s">
        <v>57</v>
      </c>
      <c r="L299" s="10" t="s">
        <v>151</v>
      </c>
      <c r="M299" s="10" t="s">
        <v>106</v>
      </c>
      <c r="N299" s="9" t="s">
        <v>346</v>
      </c>
      <c r="O299" s="10">
        <v>200</v>
      </c>
      <c r="P299" s="7">
        <v>1000000</v>
      </c>
      <c r="Q299" s="7">
        <v>999999.37</v>
      </c>
      <c r="R299" s="7">
        <v>467369.37</v>
      </c>
      <c r="S299" s="7">
        <v>1000000</v>
      </c>
      <c r="T299" s="7">
        <v>500000</v>
      </c>
      <c r="U299" s="7">
        <v>500000</v>
      </c>
      <c r="V299" s="60"/>
    </row>
    <row r="300" spans="1:22" ht="32.25" customHeight="1" x14ac:dyDescent="0.2">
      <c r="A300" s="97"/>
      <c r="B300" s="97"/>
      <c r="C300" s="15" t="s">
        <v>347</v>
      </c>
      <c r="D300" s="21" t="s">
        <v>183</v>
      </c>
      <c r="E300" s="21" t="s">
        <v>348</v>
      </c>
      <c r="F300" s="15"/>
      <c r="G300" s="21"/>
      <c r="H300" s="21"/>
      <c r="I300" s="15" t="s">
        <v>119</v>
      </c>
      <c r="J300" s="21" t="s">
        <v>349</v>
      </c>
      <c r="K300" s="21" t="s">
        <v>120</v>
      </c>
      <c r="L300" s="10" t="s">
        <v>151</v>
      </c>
      <c r="M300" s="10" t="s">
        <v>106</v>
      </c>
      <c r="N300" s="9" t="s">
        <v>831</v>
      </c>
      <c r="O300" s="10">
        <v>200</v>
      </c>
      <c r="P300" s="7">
        <v>0</v>
      </c>
      <c r="Q300" s="7">
        <v>0</v>
      </c>
      <c r="R300" s="7">
        <v>441805.1</v>
      </c>
      <c r="S300" s="7">
        <v>0</v>
      </c>
      <c r="T300" s="7">
        <v>0</v>
      </c>
      <c r="U300" s="7">
        <v>0</v>
      </c>
      <c r="V300" s="60"/>
    </row>
    <row r="301" spans="1:22" ht="32.25" customHeight="1" x14ac:dyDescent="0.2">
      <c r="A301" s="97"/>
      <c r="B301" s="97"/>
      <c r="C301" s="15" t="s">
        <v>350</v>
      </c>
      <c r="D301" s="21" t="s">
        <v>351</v>
      </c>
      <c r="E301" s="21" t="s">
        <v>352</v>
      </c>
      <c r="F301" s="15"/>
      <c r="G301" s="21"/>
      <c r="H301" s="21"/>
      <c r="I301" s="15" t="s">
        <v>664</v>
      </c>
      <c r="J301" s="21" t="s">
        <v>349</v>
      </c>
      <c r="K301" s="21" t="s">
        <v>660</v>
      </c>
      <c r="L301" s="10" t="s">
        <v>151</v>
      </c>
      <c r="M301" s="10" t="s">
        <v>106</v>
      </c>
      <c r="N301" s="9" t="s">
        <v>832</v>
      </c>
      <c r="O301" s="10">
        <v>200</v>
      </c>
      <c r="P301" s="7">
        <v>0</v>
      </c>
      <c r="Q301" s="7">
        <v>0</v>
      </c>
      <c r="R301" s="7">
        <v>91775.94</v>
      </c>
      <c r="S301" s="7">
        <v>0</v>
      </c>
      <c r="T301" s="7">
        <v>0</v>
      </c>
      <c r="U301" s="7">
        <v>0</v>
      </c>
      <c r="V301" s="60"/>
    </row>
    <row r="302" spans="1:22" ht="8.1" customHeight="1" x14ac:dyDescent="0.2">
      <c r="A302" s="97"/>
      <c r="B302" s="97"/>
      <c r="C302" s="44"/>
      <c r="D302" s="44"/>
      <c r="E302" s="44"/>
      <c r="F302" s="15" t="s">
        <v>0</v>
      </c>
      <c r="G302" s="21" t="s">
        <v>0</v>
      </c>
      <c r="H302" s="21" t="s">
        <v>0</v>
      </c>
      <c r="I302" s="44"/>
      <c r="J302" s="44"/>
      <c r="K302" s="44"/>
      <c r="L302" s="10" t="s">
        <v>106</v>
      </c>
      <c r="M302" s="10" t="s">
        <v>221</v>
      </c>
      <c r="N302" s="9" t="s">
        <v>786</v>
      </c>
      <c r="O302" s="10">
        <v>600</v>
      </c>
      <c r="P302" s="7">
        <v>213300</v>
      </c>
      <c r="Q302" s="7">
        <v>213300</v>
      </c>
      <c r="R302" s="7">
        <v>1393262.36</v>
      </c>
      <c r="S302" s="7">
        <v>1094000</v>
      </c>
      <c r="T302" s="7">
        <v>1094000</v>
      </c>
      <c r="U302" s="7">
        <v>1094000</v>
      </c>
      <c r="V302" s="60"/>
    </row>
    <row r="303" spans="1:22" ht="8.1" customHeight="1" x14ac:dyDescent="0.2">
      <c r="A303" s="97"/>
      <c r="B303" s="97"/>
      <c r="C303" s="44"/>
      <c r="D303" s="44"/>
      <c r="E303" s="44"/>
      <c r="F303" s="15" t="s">
        <v>0</v>
      </c>
      <c r="G303" s="21" t="s">
        <v>0</v>
      </c>
      <c r="H303" s="21" t="s">
        <v>0</v>
      </c>
      <c r="I303" s="44"/>
      <c r="J303" s="44"/>
      <c r="K303" s="44"/>
      <c r="L303" s="10" t="s">
        <v>151</v>
      </c>
      <c r="M303" s="10" t="s">
        <v>106</v>
      </c>
      <c r="N303" s="9" t="s">
        <v>786</v>
      </c>
      <c r="O303" s="10">
        <v>200</v>
      </c>
      <c r="P303" s="7">
        <v>600000</v>
      </c>
      <c r="Q303" s="7">
        <v>600000</v>
      </c>
      <c r="R303" s="7">
        <v>300000</v>
      </c>
      <c r="S303" s="7">
        <v>300000</v>
      </c>
      <c r="T303" s="7">
        <v>300000</v>
      </c>
      <c r="U303" s="7">
        <v>300000</v>
      </c>
      <c r="V303" s="60"/>
    </row>
    <row r="304" spans="1:22" ht="11.25" customHeight="1" x14ac:dyDescent="0.2">
      <c r="A304" s="126" t="s">
        <v>353</v>
      </c>
      <c r="B304" s="127"/>
      <c r="C304" s="127"/>
      <c r="D304" s="127"/>
      <c r="E304" s="127"/>
      <c r="F304" s="127"/>
      <c r="G304" s="127"/>
      <c r="H304" s="127"/>
      <c r="I304" s="127"/>
      <c r="J304" s="127"/>
      <c r="K304" s="127"/>
      <c r="L304" s="127"/>
      <c r="M304" s="127"/>
      <c r="N304" s="127"/>
      <c r="O304" s="128"/>
      <c r="P304" s="25">
        <f>SUM(P305:P312)</f>
        <v>23640295.32</v>
      </c>
      <c r="Q304" s="25">
        <f t="shared" ref="Q304:U304" si="24">SUM(Q305:Q312)</f>
        <v>22321705.789999999</v>
      </c>
      <c r="R304" s="25">
        <f t="shared" si="24"/>
        <v>27125985.880000003</v>
      </c>
      <c r="S304" s="25">
        <f t="shared" si="24"/>
        <v>23989954.629999999</v>
      </c>
      <c r="T304" s="25">
        <f t="shared" si="24"/>
        <v>21434477.390000001</v>
      </c>
      <c r="U304" s="25">
        <f t="shared" si="24"/>
        <v>21434477.390000001</v>
      </c>
      <c r="V304" s="60"/>
    </row>
    <row r="305" spans="1:22" ht="34.5" customHeight="1" x14ac:dyDescent="0.2">
      <c r="A305" s="82" t="s">
        <v>0</v>
      </c>
      <c r="B305" s="83"/>
      <c r="C305" s="1" t="s">
        <v>45</v>
      </c>
      <c r="D305" s="72" t="s">
        <v>354</v>
      </c>
      <c r="E305" s="72" t="s">
        <v>47</v>
      </c>
      <c r="I305" s="1" t="s">
        <v>55</v>
      </c>
      <c r="J305" s="72" t="s">
        <v>355</v>
      </c>
      <c r="K305" s="72" t="s">
        <v>57</v>
      </c>
      <c r="L305" s="2" t="s">
        <v>106</v>
      </c>
      <c r="M305" s="2" t="s">
        <v>221</v>
      </c>
      <c r="N305" s="5" t="s">
        <v>356</v>
      </c>
      <c r="O305" s="2">
        <v>200</v>
      </c>
      <c r="P305" s="3">
        <v>9318396.0299999993</v>
      </c>
      <c r="Q305" s="3">
        <v>9318032.1199999992</v>
      </c>
      <c r="R305" s="3">
        <v>10140105.58</v>
      </c>
      <c r="S305" s="3">
        <v>11878600</v>
      </c>
      <c r="T305" s="3">
        <v>11878600</v>
      </c>
      <c r="U305" s="3">
        <v>11878600</v>
      </c>
      <c r="V305" s="60"/>
    </row>
    <row r="306" spans="1:22" ht="33" customHeight="1" x14ac:dyDescent="0.2">
      <c r="A306" s="84"/>
      <c r="B306" s="85"/>
      <c r="C306" s="1" t="s">
        <v>0</v>
      </c>
      <c r="D306" s="72" t="s">
        <v>0</v>
      </c>
      <c r="E306" s="72" t="s">
        <v>0</v>
      </c>
      <c r="I306" s="1" t="s">
        <v>673</v>
      </c>
      <c r="J306" s="72" t="s">
        <v>357</v>
      </c>
      <c r="K306" s="72" t="s">
        <v>662</v>
      </c>
      <c r="L306" s="2" t="s">
        <v>106</v>
      </c>
      <c r="M306" s="2" t="s">
        <v>221</v>
      </c>
      <c r="N306" s="5" t="s">
        <v>358</v>
      </c>
      <c r="O306" s="2">
        <v>200</v>
      </c>
      <c r="P306" s="3">
        <v>5704736.6500000004</v>
      </c>
      <c r="Q306" s="3">
        <v>5201788.8899999997</v>
      </c>
      <c r="R306" s="3">
        <v>3913926.85</v>
      </c>
      <c r="S306" s="3">
        <v>2380593.12</v>
      </c>
      <c r="T306" s="3">
        <v>2268393.7200000002</v>
      </c>
      <c r="U306" s="3">
        <v>2268393.7200000002</v>
      </c>
      <c r="V306" s="60"/>
    </row>
    <row r="307" spans="1:22" ht="35.25" customHeight="1" x14ac:dyDescent="0.2">
      <c r="A307" s="84"/>
      <c r="B307" s="85"/>
      <c r="C307" s="1" t="s">
        <v>0</v>
      </c>
      <c r="D307" s="72" t="s">
        <v>0</v>
      </c>
      <c r="E307" s="72" t="s">
        <v>0</v>
      </c>
      <c r="F307" s="1" t="s">
        <v>0</v>
      </c>
      <c r="G307" s="72" t="s">
        <v>0</v>
      </c>
      <c r="H307" s="72" t="s">
        <v>0</v>
      </c>
      <c r="L307" s="2" t="s">
        <v>106</v>
      </c>
      <c r="M307" s="2" t="s">
        <v>221</v>
      </c>
      <c r="N307" s="5" t="s">
        <v>361</v>
      </c>
      <c r="O307" s="2">
        <v>200</v>
      </c>
      <c r="P307" s="3">
        <v>878870.28</v>
      </c>
      <c r="Q307" s="3">
        <v>878870.28</v>
      </c>
      <c r="R307" s="3">
        <v>5097910.6100000003</v>
      </c>
      <c r="S307" s="3">
        <v>554920.98</v>
      </c>
      <c r="T307" s="3">
        <v>578241.43999999994</v>
      </c>
      <c r="U307" s="3">
        <v>578241.43999999994</v>
      </c>
      <c r="V307" s="60"/>
    </row>
    <row r="308" spans="1:22" ht="29.25" customHeight="1" x14ac:dyDescent="0.2">
      <c r="A308" s="84"/>
      <c r="B308" s="85"/>
      <c r="C308" s="1" t="s">
        <v>0</v>
      </c>
      <c r="D308" s="72" t="s">
        <v>0</v>
      </c>
      <c r="E308" s="72" t="s">
        <v>0</v>
      </c>
      <c r="F308" s="1" t="s">
        <v>0</v>
      </c>
      <c r="G308" s="72" t="s">
        <v>0</v>
      </c>
      <c r="H308" s="72" t="s">
        <v>0</v>
      </c>
      <c r="L308" s="2" t="s">
        <v>106</v>
      </c>
      <c r="M308" s="2" t="s">
        <v>221</v>
      </c>
      <c r="N308" s="5" t="s">
        <v>362</v>
      </c>
      <c r="O308" s="2">
        <v>200</v>
      </c>
      <c r="P308" s="3">
        <v>2002032.85</v>
      </c>
      <c r="Q308" s="3">
        <v>2002032.85</v>
      </c>
      <c r="R308" s="3">
        <v>4729108.17</v>
      </c>
      <c r="S308" s="3">
        <v>3644755.88</v>
      </c>
      <c r="T308" s="3">
        <v>2223342.23</v>
      </c>
      <c r="U308" s="3">
        <v>2223342.23</v>
      </c>
      <c r="V308" s="60"/>
    </row>
    <row r="309" spans="1:22" ht="10.9" customHeight="1" x14ac:dyDescent="0.2">
      <c r="A309" s="84"/>
      <c r="B309" s="85"/>
      <c r="C309" s="1" t="s">
        <v>0</v>
      </c>
      <c r="D309" s="72" t="s">
        <v>0</v>
      </c>
      <c r="E309" s="72" t="s">
        <v>0</v>
      </c>
      <c r="F309" s="1" t="s">
        <v>0</v>
      </c>
      <c r="G309" s="72" t="s">
        <v>0</v>
      </c>
      <c r="H309" s="72" t="s">
        <v>0</v>
      </c>
      <c r="I309" s="1" t="s">
        <v>0</v>
      </c>
      <c r="J309" s="72" t="s">
        <v>0</v>
      </c>
      <c r="K309" s="72" t="s">
        <v>0</v>
      </c>
      <c r="L309" s="2" t="s">
        <v>106</v>
      </c>
      <c r="M309" s="2" t="s">
        <v>221</v>
      </c>
      <c r="N309" s="5" t="s">
        <v>363</v>
      </c>
      <c r="O309" s="2">
        <v>200</v>
      </c>
      <c r="P309" s="3">
        <v>4311187.8899999997</v>
      </c>
      <c r="Q309" s="3">
        <v>3495910.03</v>
      </c>
      <c r="R309" s="3">
        <v>2967988.23</v>
      </c>
      <c r="S309" s="3">
        <v>3012731.77</v>
      </c>
      <c r="T309" s="3">
        <v>3885900</v>
      </c>
      <c r="U309" s="3">
        <v>3885900</v>
      </c>
      <c r="V309" s="60"/>
    </row>
    <row r="310" spans="1:22" ht="10.9" customHeight="1" x14ac:dyDescent="0.2">
      <c r="A310" s="84"/>
      <c r="B310" s="85"/>
      <c r="C310" s="1" t="s">
        <v>0</v>
      </c>
      <c r="D310" s="72" t="s">
        <v>0</v>
      </c>
      <c r="E310" s="72" t="s">
        <v>0</v>
      </c>
      <c r="F310" s="1" t="s">
        <v>0</v>
      </c>
      <c r="G310" s="72" t="s">
        <v>0</v>
      </c>
      <c r="H310" s="72" t="s">
        <v>0</v>
      </c>
      <c r="I310" s="1" t="s">
        <v>0</v>
      </c>
      <c r="J310" s="72" t="s">
        <v>0</v>
      </c>
      <c r="K310" s="72" t="s">
        <v>0</v>
      </c>
      <c r="L310" s="2" t="s">
        <v>106</v>
      </c>
      <c r="M310" s="2" t="s">
        <v>221</v>
      </c>
      <c r="N310" s="5" t="s">
        <v>364</v>
      </c>
      <c r="O310" s="2">
        <v>200</v>
      </c>
      <c r="P310" s="3">
        <v>298622.03000000003</v>
      </c>
      <c r="Q310" s="3">
        <v>298622.03000000003</v>
      </c>
      <c r="R310" s="3">
        <v>0</v>
      </c>
      <c r="S310" s="3">
        <v>1918352.88</v>
      </c>
      <c r="T310" s="3">
        <v>0</v>
      </c>
      <c r="U310" s="3">
        <v>0</v>
      </c>
      <c r="V310" s="60"/>
    </row>
    <row r="311" spans="1:22" ht="10.9" customHeight="1" x14ac:dyDescent="0.2">
      <c r="A311" s="84"/>
      <c r="B311" s="85"/>
      <c r="C311" s="1"/>
      <c r="D311" s="72"/>
      <c r="E311" s="72"/>
      <c r="F311" s="1"/>
      <c r="G311" s="72"/>
      <c r="H311" s="72"/>
      <c r="I311" s="1"/>
      <c r="J311" s="72"/>
      <c r="K311" s="72"/>
      <c r="L311" s="2" t="s">
        <v>106</v>
      </c>
      <c r="M311" s="2" t="s">
        <v>221</v>
      </c>
      <c r="N311" s="5" t="s">
        <v>743</v>
      </c>
      <c r="O311" s="2">
        <v>200</v>
      </c>
      <c r="P311" s="3">
        <v>500847.72</v>
      </c>
      <c r="Q311" s="3">
        <v>500847.72</v>
      </c>
      <c r="R311" s="3">
        <v>0</v>
      </c>
      <c r="S311" s="3">
        <v>0</v>
      </c>
      <c r="T311" s="3">
        <v>0</v>
      </c>
      <c r="U311" s="3">
        <v>0</v>
      </c>
      <c r="V311" s="60"/>
    </row>
    <row r="312" spans="1:22" ht="10.9" customHeight="1" x14ac:dyDescent="0.2">
      <c r="A312" s="84"/>
      <c r="B312" s="85"/>
      <c r="C312" s="27" t="s">
        <v>0</v>
      </c>
      <c r="D312" s="28" t="s">
        <v>0</v>
      </c>
      <c r="E312" s="28" t="s">
        <v>0</v>
      </c>
      <c r="F312" s="27" t="s">
        <v>0</v>
      </c>
      <c r="G312" s="28" t="s">
        <v>0</v>
      </c>
      <c r="H312" s="28" t="s">
        <v>0</v>
      </c>
      <c r="I312" s="27" t="s">
        <v>0</v>
      </c>
      <c r="J312" s="28" t="s">
        <v>0</v>
      </c>
      <c r="K312" s="28" t="s">
        <v>0</v>
      </c>
      <c r="L312" s="116" t="s">
        <v>106</v>
      </c>
      <c r="M312" s="116" t="s">
        <v>221</v>
      </c>
      <c r="N312" s="117" t="s">
        <v>365</v>
      </c>
      <c r="O312" s="116">
        <v>200</v>
      </c>
      <c r="P312" s="29">
        <v>625601.87</v>
      </c>
      <c r="Q312" s="29">
        <v>625601.87</v>
      </c>
      <c r="R312" s="29">
        <v>276946.44</v>
      </c>
      <c r="S312" s="29">
        <v>600000</v>
      </c>
      <c r="T312" s="29">
        <v>600000</v>
      </c>
      <c r="U312" s="29">
        <v>600000</v>
      </c>
      <c r="V312" s="60"/>
    </row>
    <row r="313" spans="1:22" ht="11.25" customHeight="1" x14ac:dyDescent="0.2">
      <c r="A313" s="120" t="s">
        <v>902</v>
      </c>
      <c r="B313" s="121"/>
      <c r="C313" s="127"/>
      <c r="D313" s="127"/>
      <c r="E313" s="127"/>
      <c r="F313" s="127"/>
      <c r="G313" s="127"/>
      <c r="H313" s="127"/>
      <c r="I313" s="127"/>
      <c r="J313" s="127"/>
      <c r="K313" s="127"/>
      <c r="L313" s="127"/>
      <c r="M313" s="127"/>
      <c r="N313" s="127"/>
      <c r="O313" s="128"/>
      <c r="P313" s="25">
        <f t="shared" ref="P313:U313" si="25">SUM(P314:P316)</f>
        <v>45893719.810000002</v>
      </c>
      <c r="Q313" s="25">
        <f t="shared" si="25"/>
        <v>44988144.579999998</v>
      </c>
      <c r="R313" s="25">
        <f t="shared" si="25"/>
        <v>46738173</v>
      </c>
      <c r="S313" s="25">
        <f t="shared" si="25"/>
        <v>12319596.550000001</v>
      </c>
      <c r="T313" s="25">
        <f t="shared" si="25"/>
        <v>5000000</v>
      </c>
      <c r="U313" s="25">
        <f t="shared" si="25"/>
        <v>5000000</v>
      </c>
      <c r="V313" s="60"/>
    </row>
    <row r="314" spans="1:22" ht="23.25" customHeight="1" x14ac:dyDescent="0.2">
      <c r="A314" s="90" t="s">
        <v>0</v>
      </c>
      <c r="B314" s="90"/>
      <c r="C314" s="1" t="s">
        <v>45</v>
      </c>
      <c r="D314" s="72" t="s">
        <v>903</v>
      </c>
      <c r="E314" s="72" t="s">
        <v>47</v>
      </c>
      <c r="F314" s="1"/>
      <c r="G314" s="72"/>
      <c r="H314" s="72"/>
      <c r="I314" s="1" t="s">
        <v>321</v>
      </c>
      <c r="J314" s="72" t="s">
        <v>51</v>
      </c>
      <c r="K314" s="72" t="s">
        <v>166</v>
      </c>
      <c r="L314" s="2" t="s">
        <v>106</v>
      </c>
      <c r="M314" s="2" t="s">
        <v>221</v>
      </c>
      <c r="N314" s="5" t="s">
        <v>749</v>
      </c>
      <c r="O314" s="2">
        <v>200</v>
      </c>
      <c r="P314" s="3">
        <v>38000000</v>
      </c>
      <c r="Q314" s="3">
        <v>37250183.719999999</v>
      </c>
      <c r="R314" s="3">
        <v>38699207.240000002</v>
      </c>
      <c r="S314" s="3">
        <v>0</v>
      </c>
      <c r="T314" s="3">
        <v>0</v>
      </c>
      <c r="U314" s="3">
        <v>0</v>
      </c>
      <c r="V314" s="60"/>
    </row>
    <row r="315" spans="1:22" ht="40.5" customHeight="1" x14ac:dyDescent="0.2">
      <c r="A315" s="90" t="s">
        <v>0</v>
      </c>
      <c r="B315" s="90"/>
      <c r="C315" s="1"/>
      <c r="D315" s="72"/>
      <c r="E315" s="72"/>
      <c r="F315" s="1" t="s">
        <v>0</v>
      </c>
      <c r="G315" s="72" t="s">
        <v>0</v>
      </c>
      <c r="H315" s="72" t="s">
        <v>0</v>
      </c>
      <c r="I315" s="1"/>
      <c r="J315" s="72"/>
      <c r="K315" s="72"/>
      <c r="L315" s="2" t="s">
        <v>106</v>
      </c>
      <c r="M315" s="2" t="s">
        <v>221</v>
      </c>
      <c r="N315" s="5" t="s">
        <v>750</v>
      </c>
      <c r="O315" s="2">
        <v>200</v>
      </c>
      <c r="P315" s="3">
        <v>7893719.8099999996</v>
      </c>
      <c r="Q315" s="3">
        <v>7737960.8600000003</v>
      </c>
      <c r="R315" s="3">
        <v>8038965.7599999998</v>
      </c>
      <c r="S315" s="3">
        <v>12319596.550000001</v>
      </c>
      <c r="T315" s="3">
        <v>5000000</v>
      </c>
      <c r="U315" s="3">
        <v>5000000</v>
      </c>
      <c r="V315" s="60"/>
    </row>
    <row r="316" spans="1:22" ht="33.75" customHeight="1" x14ac:dyDescent="0.2">
      <c r="A316" s="90" t="s">
        <v>0</v>
      </c>
      <c r="B316" s="90"/>
      <c r="C316" s="1"/>
      <c r="D316" s="72"/>
      <c r="E316" s="72"/>
      <c r="F316" s="1" t="s">
        <v>0</v>
      </c>
      <c r="G316" s="72" t="s">
        <v>0</v>
      </c>
      <c r="H316" s="72" t="s">
        <v>0</v>
      </c>
      <c r="I316" s="1"/>
      <c r="J316" s="72"/>
      <c r="K316" s="72"/>
      <c r="L316" s="2"/>
      <c r="M316" s="2"/>
      <c r="N316" s="5"/>
      <c r="O316" s="2"/>
      <c r="P316" s="3"/>
      <c r="Q316" s="3"/>
      <c r="R316" s="3"/>
      <c r="S316" s="3"/>
      <c r="T316" s="3"/>
      <c r="U316" s="3"/>
      <c r="V316" s="60"/>
    </row>
    <row r="317" spans="1:22" ht="15.75" customHeight="1" x14ac:dyDescent="0.2">
      <c r="A317" s="120" t="s">
        <v>369</v>
      </c>
      <c r="B317" s="121"/>
      <c r="C317" s="121"/>
      <c r="D317" s="121"/>
      <c r="E317" s="121"/>
      <c r="F317" s="121"/>
      <c r="G317" s="121"/>
      <c r="H317" s="121"/>
      <c r="I317" s="121"/>
      <c r="J317" s="121"/>
      <c r="K317" s="121"/>
      <c r="L317" s="121"/>
      <c r="M317" s="121"/>
      <c r="N317" s="121"/>
      <c r="O317" s="122"/>
      <c r="P317" s="8">
        <f t="shared" ref="P317:U317" si="26">SUM(P318:P332)</f>
        <v>8932270.0999999996</v>
      </c>
      <c r="Q317" s="8">
        <f t="shared" si="26"/>
        <v>8870785.2799999993</v>
      </c>
      <c r="R317" s="8">
        <f t="shared" si="26"/>
        <v>10826884.609999999</v>
      </c>
      <c r="S317" s="8">
        <f t="shared" si="26"/>
        <v>10937292.76</v>
      </c>
      <c r="T317" s="8">
        <f t="shared" si="26"/>
        <v>11291667.33</v>
      </c>
      <c r="U317" s="8">
        <f t="shared" si="26"/>
        <v>11670616.890000001</v>
      </c>
      <c r="V317" s="60"/>
    </row>
    <row r="318" spans="1:22" ht="45.75" customHeight="1" x14ac:dyDescent="0.2">
      <c r="A318" s="106" t="s">
        <v>0</v>
      </c>
      <c r="B318" s="107"/>
      <c r="C318" s="1" t="s">
        <v>45</v>
      </c>
      <c r="D318" s="72" t="s">
        <v>370</v>
      </c>
      <c r="E318" s="72" t="s">
        <v>47</v>
      </c>
      <c r="F318" s="1" t="s">
        <v>85</v>
      </c>
      <c r="G318" s="72" t="s">
        <v>371</v>
      </c>
      <c r="H318" s="72" t="s">
        <v>87</v>
      </c>
      <c r="I318" s="1" t="s">
        <v>372</v>
      </c>
      <c r="J318" s="72" t="s">
        <v>51</v>
      </c>
      <c r="K318" s="72" t="s">
        <v>166</v>
      </c>
      <c r="L318" s="2" t="s">
        <v>221</v>
      </c>
      <c r="M318" s="2" t="s">
        <v>113</v>
      </c>
      <c r="N318" s="5" t="s">
        <v>379</v>
      </c>
      <c r="O318" s="2" t="s">
        <v>635</v>
      </c>
      <c r="P318" s="3">
        <v>7619439.9400000004</v>
      </c>
      <c r="Q318" s="3">
        <v>7619439.9400000004</v>
      </c>
      <c r="R318" s="3">
        <v>7804927.5899999999</v>
      </c>
      <c r="S318" s="3">
        <v>0</v>
      </c>
      <c r="T318" s="3">
        <v>0</v>
      </c>
      <c r="U318" s="3">
        <v>0</v>
      </c>
      <c r="V318" s="60"/>
    </row>
    <row r="319" spans="1:22" ht="34.5" customHeight="1" x14ac:dyDescent="0.2">
      <c r="A319" s="108"/>
      <c r="B319" s="109"/>
      <c r="C319" s="1" t="s">
        <v>373</v>
      </c>
      <c r="D319" s="72" t="s">
        <v>374</v>
      </c>
      <c r="E319" s="72" t="s">
        <v>375</v>
      </c>
      <c r="F319" s="1" t="s">
        <v>376</v>
      </c>
      <c r="G319" s="72" t="s">
        <v>241</v>
      </c>
      <c r="H319" s="72" t="s">
        <v>177</v>
      </c>
      <c r="I319" s="1" t="s">
        <v>55</v>
      </c>
      <c r="J319" s="72" t="s">
        <v>377</v>
      </c>
      <c r="K319" s="72" t="s">
        <v>57</v>
      </c>
      <c r="L319" s="2" t="s">
        <v>221</v>
      </c>
      <c r="M319" s="2" t="s">
        <v>113</v>
      </c>
      <c r="N319" s="5" t="s">
        <v>379</v>
      </c>
      <c r="O319" s="2" t="s">
        <v>634</v>
      </c>
      <c r="P319" s="3">
        <v>211338.5</v>
      </c>
      <c r="Q319" s="3">
        <v>211003.93</v>
      </c>
      <c r="R319" s="3">
        <v>529302.5</v>
      </c>
      <c r="S319" s="3">
        <v>0</v>
      </c>
      <c r="T319" s="3">
        <v>0</v>
      </c>
      <c r="U319" s="3">
        <v>0</v>
      </c>
      <c r="V319" s="60"/>
    </row>
    <row r="320" spans="1:22" ht="45.75" customHeight="1" x14ac:dyDescent="0.2">
      <c r="A320" s="108"/>
      <c r="B320" s="109"/>
      <c r="C320" s="1" t="s">
        <v>0</v>
      </c>
      <c r="D320" s="72" t="s">
        <v>0</v>
      </c>
      <c r="E320" s="72" t="s">
        <v>0</v>
      </c>
      <c r="F320" s="1" t="s">
        <v>0</v>
      </c>
      <c r="G320" s="72" t="s">
        <v>0</v>
      </c>
      <c r="H320" s="72" t="s">
        <v>0</v>
      </c>
      <c r="I320" s="1" t="s">
        <v>187</v>
      </c>
      <c r="J320" s="72" t="s">
        <v>51</v>
      </c>
      <c r="K320" s="72" t="s">
        <v>188</v>
      </c>
      <c r="L320" s="2" t="s">
        <v>221</v>
      </c>
      <c r="M320" s="2" t="s">
        <v>113</v>
      </c>
      <c r="N320" s="5" t="s">
        <v>379</v>
      </c>
      <c r="O320" s="2" t="s">
        <v>636</v>
      </c>
      <c r="P320" s="3">
        <v>17000</v>
      </c>
      <c r="Q320" s="3">
        <v>17000</v>
      </c>
      <c r="R320" s="3">
        <v>17000</v>
      </c>
      <c r="S320" s="3">
        <v>0</v>
      </c>
      <c r="T320" s="3">
        <v>0</v>
      </c>
      <c r="U320" s="3">
        <v>0</v>
      </c>
      <c r="V320" s="60"/>
    </row>
    <row r="321" spans="1:22" ht="33" customHeight="1" x14ac:dyDescent="0.2">
      <c r="A321" s="108" t="s">
        <v>0</v>
      </c>
      <c r="B321" s="109"/>
      <c r="C321" s="1" t="s">
        <v>0</v>
      </c>
      <c r="D321" s="72" t="s">
        <v>0</v>
      </c>
      <c r="E321" s="72" t="s">
        <v>0</v>
      </c>
      <c r="F321" s="1" t="s">
        <v>0</v>
      </c>
      <c r="G321" s="72" t="s">
        <v>0</v>
      </c>
      <c r="H321" s="72" t="s">
        <v>0</v>
      </c>
      <c r="I321" s="1" t="s">
        <v>119</v>
      </c>
      <c r="J321" s="72" t="s">
        <v>337</v>
      </c>
      <c r="K321" s="72" t="s">
        <v>120</v>
      </c>
      <c r="L321" s="2" t="s">
        <v>221</v>
      </c>
      <c r="M321" s="2" t="s">
        <v>113</v>
      </c>
      <c r="N321" s="5" t="s">
        <v>855</v>
      </c>
      <c r="O321" s="2" t="s">
        <v>634</v>
      </c>
      <c r="P321" s="3">
        <v>0</v>
      </c>
      <c r="Q321" s="3">
        <v>0</v>
      </c>
      <c r="R321" s="3">
        <v>0</v>
      </c>
      <c r="S321" s="3">
        <v>140000</v>
      </c>
      <c r="T321" s="3">
        <v>140000</v>
      </c>
      <c r="U321" s="3">
        <v>140000</v>
      </c>
      <c r="V321" s="60"/>
    </row>
    <row r="322" spans="1:22" ht="27.75" customHeight="1" x14ac:dyDescent="0.2">
      <c r="A322" s="108" t="s">
        <v>0</v>
      </c>
      <c r="B322" s="109"/>
      <c r="C322" s="1" t="s">
        <v>0</v>
      </c>
      <c r="D322" s="72" t="s">
        <v>0</v>
      </c>
      <c r="E322" s="72" t="s">
        <v>0</v>
      </c>
      <c r="F322" s="1" t="s">
        <v>0</v>
      </c>
      <c r="G322" s="72" t="s">
        <v>0</v>
      </c>
      <c r="H322" s="72" t="s">
        <v>0</v>
      </c>
      <c r="I322" s="1" t="s">
        <v>99</v>
      </c>
      <c r="J322" s="72" t="s">
        <v>51</v>
      </c>
      <c r="K322" s="72" t="s">
        <v>100</v>
      </c>
      <c r="L322" s="2" t="s">
        <v>221</v>
      </c>
      <c r="M322" s="2" t="s">
        <v>113</v>
      </c>
      <c r="N322" s="5" t="s">
        <v>856</v>
      </c>
      <c r="O322" s="2">
        <v>200</v>
      </c>
      <c r="P322" s="3">
        <v>0</v>
      </c>
      <c r="Q322" s="3">
        <v>0</v>
      </c>
      <c r="R322" s="3">
        <v>0</v>
      </c>
      <c r="S322" s="3">
        <v>5000</v>
      </c>
      <c r="T322" s="3">
        <v>5000</v>
      </c>
      <c r="U322" s="3">
        <v>5000</v>
      </c>
      <c r="V322" s="60"/>
    </row>
    <row r="323" spans="1:22" ht="26.25" customHeight="1" x14ac:dyDescent="0.2">
      <c r="A323" s="108" t="s">
        <v>0</v>
      </c>
      <c r="B323" s="109"/>
      <c r="C323" s="1" t="s">
        <v>0</v>
      </c>
      <c r="D323" s="72" t="s">
        <v>0</v>
      </c>
      <c r="E323" s="72" t="s">
        <v>0</v>
      </c>
      <c r="F323" s="1" t="s">
        <v>0</v>
      </c>
      <c r="G323" s="72" t="s">
        <v>0</v>
      </c>
      <c r="H323" s="72" t="s">
        <v>0</v>
      </c>
      <c r="I323" s="1" t="s">
        <v>380</v>
      </c>
      <c r="J323" s="72" t="s">
        <v>51</v>
      </c>
      <c r="K323" s="72" t="s">
        <v>381</v>
      </c>
      <c r="L323" s="2" t="s">
        <v>221</v>
      </c>
      <c r="M323" s="2" t="s">
        <v>34</v>
      </c>
      <c r="N323" s="5" t="s">
        <v>382</v>
      </c>
      <c r="O323" s="2" t="s">
        <v>634</v>
      </c>
      <c r="P323" s="3">
        <v>496358.33</v>
      </c>
      <c r="Q323" s="3">
        <v>493193.59</v>
      </c>
      <c r="R323" s="3">
        <v>1811254.52</v>
      </c>
      <c r="S323" s="3">
        <v>0</v>
      </c>
      <c r="T323" s="3">
        <v>0</v>
      </c>
      <c r="U323" s="3">
        <v>0</v>
      </c>
      <c r="V323" s="60"/>
    </row>
    <row r="324" spans="1:22" ht="26.25" customHeight="1" x14ac:dyDescent="0.2">
      <c r="A324" s="108" t="s">
        <v>0</v>
      </c>
      <c r="B324" s="109"/>
      <c r="C324" s="27"/>
      <c r="D324" s="28"/>
      <c r="E324" s="28"/>
      <c r="F324" s="27"/>
      <c r="G324" s="28"/>
      <c r="H324" s="28"/>
      <c r="I324" s="27" t="s">
        <v>664</v>
      </c>
      <c r="J324" s="28" t="s">
        <v>337</v>
      </c>
      <c r="K324" s="28" t="s">
        <v>660</v>
      </c>
      <c r="L324" s="2" t="s">
        <v>221</v>
      </c>
      <c r="M324" s="2" t="s">
        <v>34</v>
      </c>
      <c r="N324" s="5" t="s">
        <v>383</v>
      </c>
      <c r="O324" s="2" t="s">
        <v>634</v>
      </c>
      <c r="P324" s="3">
        <v>538133.32999999996</v>
      </c>
      <c r="Q324" s="3">
        <v>530147.81999999995</v>
      </c>
      <c r="R324" s="3">
        <v>614400</v>
      </c>
      <c r="S324" s="3">
        <v>0</v>
      </c>
      <c r="T324" s="3">
        <v>0</v>
      </c>
      <c r="U324" s="3">
        <v>0</v>
      </c>
      <c r="V324" s="60"/>
    </row>
    <row r="325" spans="1:22" ht="8.1" customHeight="1" x14ac:dyDescent="0.2">
      <c r="A325" s="108"/>
      <c r="B325" s="110"/>
      <c r="C325" s="44"/>
      <c r="D325" s="44"/>
      <c r="E325" s="44"/>
      <c r="F325" s="44"/>
      <c r="G325" s="44"/>
      <c r="H325" s="44"/>
      <c r="I325" s="44"/>
      <c r="J325" s="44"/>
      <c r="K325" s="44"/>
      <c r="L325" s="129" t="s">
        <v>221</v>
      </c>
      <c r="M325" s="2" t="s">
        <v>34</v>
      </c>
      <c r="N325" s="5" t="s">
        <v>384</v>
      </c>
      <c r="O325" s="2" t="s">
        <v>634</v>
      </c>
      <c r="P325" s="3">
        <v>50000</v>
      </c>
      <c r="Q325" s="3">
        <v>0</v>
      </c>
      <c r="R325" s="3">
        <v>50000</v>
      </c>
      <c r="S325" s="3">
        <v>50000</v>
      </c>
      <c r="T325" s="3">
        <v>50000</v>
      </c>
      <c r="U325" s="3">
        <v>50000</v>
      </c>
      <c r="V325" s="60"/>
    </row>
    <row r="326" spans="1:22" ht="8.1" customHeight="1" x14ac:dyDescent="0.2">
      <c r="A326" s="108"/>
      <c r="B326" s="109"/>
      <c r="C326" s="73"/>
      <c r="D326" s="74"/>
      <c r="E326" s="74"/>
      <c r="F326" s="73"/>
      <c r="G326" s="74"/>
      <c r="H326" s="74"/>
      <c r="I326" s="73"/>
      <c r="J326" s="74"/>
      <c r="K326" s="74"/>
      <c r="L326" s="2" t="s">
        <v>221</v>
      </c>
      <c r="M326" s="2">
        <v>10</v>
      </c>
      <c r="N326" s="5" t="s">
        <v>853</v>
      </c>
      <c r="O326" s="2" t="s">
        <v>635</v>
      </c>
      <c r="P326" s="3">
        <v>0</v>
      </c>
      <c r="Q326" s="3">
        <v>0</v>
      </c>
      <c r="R326" s="3">
        <v>0</v>
      </c>
      <c r="S326" s="3">
        <v>9109364.4399999995</v>
      </c>
      <c r="T326" s="3">
        <v>9473739.0099999998</v>
      </c>
      <c r="U326" s="3">
        <v>9852688.5700000003</v>
      </c>
      <c r="V326" s="60"/>
    </row>
    <row r="327" spans="1:22" ht="8.1" customHeight="1" x14ac:dyDescent="0.2">
      <c r="A327" s="108"/>
      <c r="B327" s="109"/>
      <c r="C327" s="27"/>
      <c r="D327" s="28"/>
      <c r="E327" s="28"/>
      <c r="F327" s="27"/>
      <c r="G327" s="28"/>
      <c r="H327" s="28"/>
      <c r="I327" s="27"/>
      <c r="J327" s="28"/>
      <c r="K327" s="28"/>
      <c r="L327" s="2" t="s">
        <v>221</v>
      </c>
      <c r="M327" s="2">
        <v>10</v>
      </c>
      <c r="N327" s="5" t="s">
        <v>853</v>
      </c>
      <c r="O327" s="2" t="s">
        <v>634</v>
      </c>
      <c r="P327" s="3">
        <v>0</v>
      </c>
      <c r="Q327" s="3">
        <v>0</v>
      </c>
      <c r="R327" s="3">
        <v>0</v>
      </c>
      <c r="S327" s="3">
        <v>254560</v>
      </c>
      <c r="T327" s="3">
        <v>244560</v>
      </c>
      <c r="U327" s="3">
        <v>244560</v>
      </c>
      <c r="V327" s="60"/>
    </row>
    <row r="328" spans="1:22" ht="8.1" customHeight="1" x14ac:dyDescent="0.2">
      <c r="A328" s="108"/>
      <c r="B328" s="109"/>
      <c r="C328" s="27"/>
      <c r="D328" s="28"/>
      <c r="E328" s="28"/>
      <c r="F328" s="27"/>
      <c r="G328" s="28"/>
      <c r="H328" s="28"/>
      <c r="I328" s="27"/>
      <c r="J328" s="28"/>
      <c r="K328" s="28"/>
      <c r="L328" s="2" t="s">
        <v>221</v>
      </c>
      <c r="M328" s="2">
        <v>10</v>
      </c>
      <c r="N328" s="5" t="s">
        <v>853</v>
      </c>
      <c r="O328" s="2" t="s">
        <v>636</v>
      </c>
      <c r="P328" s="3">
        <v>0</v>
      </c>
      <c r="Q328" s="3">
        <v>0</v>
      </c>
      <c r="R328" s="3">
        <v>0</v>
      </c>
      <c r="S328" s="3">
        <v>17000</v>
      </c>
      <c r="T328" s="3">
        <v>17000</v>
      </c>
      <c r="U328" s="3">
        <v>17000</v>
      </c>
      <c r="V328" s="60"/>
    </row>
    <row r="329" spans="1:22" ht="8.1" customHeight="1" x14ac:dyDescent="0.2">
      <c r="A329" s="108"/>
      <c r="B329" s="109"/>
      <c r="C329" s="27"/>
      <c r="D329" s="28"/>
      <c r="E329" s="28"/>
      <c r="F329" s="27"/>
      <c r="G329" s="28"/>
      <c r="H329" s="28"/>
      <c r="I329" s="27"/>
      <c r="J329" s="28"/>
      <c r="K329" s="28"/>
      <c r="L329" s="116" t="s">
        <v>221</v>
      </c>
      <c r="M329" s="116">
        <v>10</v>
      </c>
      <c r="N329" s="117" t="s">
        <v>857</v>
      </c>
      <c r="O329" s="116">
        <v>200</v>
      </c>
      <c r="P329" s="3">
        <v>0</v>
      </c>
      <c r="Q329" s="3">
        <v>0</v>
      </c>
      <c r="R329" s="3">
        <v>0</v>
      </c>
      <c r="S329" s="29">
        <v>100000</v>
      </c>
      <c r="T329" s="29">
        <v>100000</v>
      </c>
      <c r="U329" s="29">
        <v>100000</v>
      </c>
      <c r="V329" s="60"/>
    </row>
    <row r="330" spans="1:22" s="44" customFormat="1" ht="8.1" customHeight="1" x14ac:dyDescent="0.2">
      <c r="A330" s="108"/>
      <c r="B330" s="109"/>
      <c r="C330" s="15"/>
      <c r="D330" s="21"/>
      <c r="E330" s="21"/>
      <c r="F330" s="15"/>
      <c r="G330" s="21"/>
      <c r="H330" s="21"/>
      <c r="I330" s="15"/>
      <c r="J330" s="21"/>
      <c r="K330" s="21"/>
      <c r="L330" s="10" t="s">
        <v>221</v>
      </c>
      <c r="M330" s="10">
        <v>10</v>
      </c>
      <c r="N330" s="9" t="s">
        <v>858</v>
      </c>
      <c r="O330" s="10">
        <v>200</v>
      </c>
      <c r="P330" s="3">
        <v>0</v>
      </c>
      <c r="Q330" s="3">
        <v>0</v>
      </c>
      <c r="R330" s="3">
        <v>0</v>
      </c>
      <c r="S330" s="7">
        <v>5000</v>
      </c>
      <c r="T330" s="7">
        <v>5000</v>
      </c>
      <c r="U330" s="7">
        <v>5000</v>
      </c>
      <c r="V330" s="63"/>
    </row>
    <row r="331" spans="1:22" s="66" customFormat="1" ht="8.1" customHeight="1" x14ac:dyDescent="0.2">
      <c r="A331" s="108"/>
      <c r="B331" s="109"/>
      <c r="C331" s="61"/>
      <c r="D331" s="69"/>
      <c r="E331" s="69"/>
      <c r="F331" s="61"/>
      <c r="G331" s="69"/>
      <c r="H331" s="69"/>
      <c r="I331" s="64"/>
      <c r="J331" s="65"/>
      <c r="K331" s="65"/>
      <c r="L331" s="10" t="s">
        <v>221</v>
      </c>
      <c r="M331" s="10" t="s">
        <v>34</v>
      </c>
      <c r="N331" s="9" t="s">
        <v>859</v>
      </c>
      <c r="O331" s="10">
        <v>200</v>
      </c>
      <c r="P331" s="3">
        <v>0</v>
      </c>
      <c r="Q331" s="3">
        <v>0</v>
      </c>
      <c r="R331" s="3">
        <v>0</v>
      </c>
      <c r="S331" s="7">
        <v>611968.31999999995</v>
      </c>
      <c r="T331" s="7">
        <v>611968.31999999995</v>
      </c>
      <c r="U331" s="7">
        <v>611968.31999999995</v>
      </c>
      <c r="V331" s="60"/>
    </row>
    <row r="332" spans="1:22" ht="8.1" customHeight="1" x14ac:dyDescent="0.2">
      <c r="A332" s="108" t="s">
        <v>0</v>
      </c>
      <c r="B332" s="109"/>
      <c r="C332" s="17" t="s">
        <v>0</v>
      </c>
      <c r="D332" s="18" t="s">
        <v>0</v>
      </c>
      <c r="E332" s="18" t="s">
        <v>0</v>
      </c>
      <c r="F332" s="17" t="s">
        <v>0</v>
      </c>
      <c r="G332" s="18" t="s">
        <v>0</v>
      </c>
      <c r="H332" s="70" t="s">
        <v>0</v>
      </c>
      <c r="I332" s="62"/>
      <c r="J332" s="62"/>
      <c r="K332" s="62"/>
      <c r="L332" s="140" t="s">
        <v>221</v>
      </c>
      <c r="M332" s="78" t="s">
        <v>34</v>
      </c>
      <c r="N332" s="79" t="s">
        <v>860</v>
      </c>
      <c r="O332" s="78" t="s">
        <v>634</v>
      </c>
      <c r="P332" s="3">
        <v>0</v>
      </c>
      <c r="Q332" s="3">
        <v>0</v>
      </c>
      <c r="R332" s="3">
        <v>0</v>
      </c>
      <c r="S332" s="75">
        <v>644400</v>
      </c>
      <c r="T332" s="75">
        <v>644400</v>
      </c>
      <c r="U332" s="75">
        <v>644400</v>
      </c>
      <c r="V332" s="60"/>
    </row>
    <row r="333" spans="1:22" ht="7.35" customHeight="1" x14ac:dyDescent="0.2">
      <c r="A333" s="120" t="s">
        <v>386</v>
      </c>
      <c r="B333" s="121"/>
      <c r="C333" s="121"/>
      <c r="D333" s="121"/>
      <c r="E333" s="121"/>
      <c r="F333" s="121"/>
      <c r="G333" s="121"/>
      <c r="H333" s="121"/>
      <c r="I333" s="127"/>
      <c r="J333" s="127"/>
      <c r="K333" s="127"/>
      <c r="L333" s="121"/>
      <c r="M333" s="121"/>
      <c r="N333" s="121"/>
      <c r="O333" s="122"/>
      <c r="P333" s="8">
        <f t="shared" ref="P333:U333" si="27">SUM(P334:P336)</f>
        <v>0</v>
      </c>
      <c r="Q333" s="8">
        <f t="shared" si="27"/>
        <v>0</v>
      </c>
      <c r="R333" s="8">
        <f t="shared" si="27"/>
        <v>100000</v>
      </c>
      <c r="S333" s="8">
        <f t="shared" si="27"/>
        <v>100000</v>
      </c>
      <c r="T333" s="8">
        <f t="shared" si="27"/>
        <v>100000</v>
      </c>
      <c r="U333" s="8">
        <f t="shared" si="27"/>
        <v>100000</v>
      </c>
      <c r="V333" s="60"/>
    </row>
    <row r="334" spans="1:22" ht="33.75" customHeight="1" x14ac:dyDescent="0.2">
      <c r="A334" s="90" t="s">
        <v>0</v>
      </c>
      <c r="B334" s="90"/>
      <c r="C334" s="1" t="s">
        <v>45</v>
      </c>
      <c r="D334" s="72" t="s">
        <v>387</v>
      </c>
      <c r="E334" s="72" t="s">
        <v>47</v>
      </c>
      <c r="F334" s="1" t="s">
        <v>388</v>
      </c>
      <c r="G334" s="72" t="s">
        <v>83</v>
      </c>
      <c r="H334" s="72" t="s">
        <v>389</v>
      </c>
      <c r="I334" s="1" t="s">
        <v>390</v>
      </c>
      <c r="J334" s="72" t="s">
        <v>274</v>
      </c>
      <c r="K334" s="72" t="s">
        <v>120</v>
      </c>
      <c r="L334" s="116" t="s">
        <v>73</v>
      </c>
      <c r="M334" s="116" t="s">
        <v>32</v>
      </c>
      <c r="N334" s="117" t="s">
        <v>757</v>
      </c>
      <c r="O334" s="116">
        <v>200</v>
      </c>
      <c r="P334" s="29">
        <v>0</v>
      </c>
      <c r="Q334" s="29">
        <v>0</v>
      </c>
      <c r="R334" s="29">
        <v>100000</v>
      </c>
      <c r="S334" s="29">
        <v>100000</v>
      </c>
      <c r="T334" s="29">
        <v>100000</v>
      </c>
      <c r="U334" s="29">
        <v>100000</v>
      </c>
      <c r="V334" s="60"/>
    </row>
    <row r="335" spans="1:22" ht="33.75" customHeight="1" x14ac:dyDescent="0.2">
      <c r="A335" s="90"/>
      <c r="B335" s="90"/>
      <c r="C335" s="1"/>
      <c r="D335" s="72"/>
      <c r="E335" s="72"/>
      <c r="F335" s="1"/>
      <c r="G335" s="72"/>
      <c r="H335" s="72"/>
      <c r="I335" s="1" t="s">
        <v>674</v>
      </c>
      <c r="J335" s="72" t="s">
        <v>274</v>
      </c>
      <c r="K335" s="43" t="s">
        <v>660</v>
      </c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60"/>
    </row>
    <row r="336" spans="1:22" ht="32.25" customHeight="1" x14ac:dyDescent="0.2">
      <c r="A336" s="90" t="s">
        <v>0</v>
      </c>
      <c r="B336" s="90"/>
      <c r="C336" s="1" t="s">
        <v>0</v>
      </c>
      <c r="D336" s="72" t="s">
        <v>0</v>
      </c>
      <c r="E336" s="72" t="s">
        <v>0</v>
      </c>
      <c r="F336" s="1" t="s">
        <v>0</v>
      </c>
      <c r="G336" s="72" t="s">
        <v>0</v>
      </c>
      <c r="H336" s="72" t="s">
        <v>0</v>
      </c>
      <c r="I336" s="1" t="s">
        <v>55</v>
      </c>
      <c r="J336" s="72" t="s">
        <v>391</v>
      </c>
      <c r="K336" s="72" t="s">
        <v>57</v>
      </c>
      <c r="L336" s="78" t="s">
        <v>0</v>
      </c>
      <c r="M336" s="78" t="s">
        <v>0</v>
      </c>
      <c r="N336" s="79" t="s">
        <v>0</v>
      </c>
      <c r="O336" s="78" t="s">
        <v>0</v>
      </c>
      <c r="P336" s="75" t="s">
        <v>0</v>
      </c>
      <c r="Q336" s="75" t="s">
        <v>0</v>
      </c>
      <c r="R336" s="75" t="s">
        <v>0</v>
      </c>
      <c r="S336" s="75"/>
      <c r="T336" s="75"/>
      <c r="U336" s="75"/>
      <c r="V336" s="60"/>
    </row>
    <row r="337" spans="1:22" ht="12.75" customHeight="1" x14ac:dyDescent="0.2">
      <c r="A337" s="120" t="s">
        <v>392</v>
      </c>
      <c r="B337" s="121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2"/>
      <c r="P337" s="8">
        <f t="shared" ref="P337:U337" si="28">SUM(P338:P343)</f>
        <v>408000</v>
      </c>
      <c r="Q337" s="8">
        <f t="shared" si="28"/>
        <v>390000</v>
      </c>
      <c r="R337" s="8">
        <f t="shared" si="28"/>
        <v>1060823.3</v>
      </c>
      <c r="S337" s="8">
        <f t="shared" si="28"/>
        <v>260000</v>
      </c>
      <c r="T337" s="8">
        <f t="shared" si="28"/>
        <v>260000</v>
      </c>
      <c r="U337" s="8">
        <f t="shared" si="28"/>
        <v>260000</v>
      </c>
      <c r="V337" s="60"/>
    </row>
    <row r="338" spans="1:22" ht="33.75" customHeight="1" x14ac:dyDescent="0.2">
      <c r="A338" s="90" t="s">
        <v>0</v>
      </c>
      <c r="B338" s="90"/>
      <c r="C338" s="1" t="s">
        <v>45</v>
      </c>
      <c r="D338" s="72" t="s">
        <v>387</v>
      </c>
      <c r="E338" s="72" t="s">
        <v>47</v>
      </c>
      <c r="F338" s="1" t="s">
        <v>393</v>
      </c>
      <c r="G338" s="72" t="s">
        <v>307</v>
      </c>
      <c r="H338" s="72" t="s">
        <v>394</v>
      </c>
      <c r="I338" s="1" t="s">
        <v>390</v>
      </c>
      <c r="J338" s="72" t="s">
        <v>274</v>
      </c>
      <c r="K338" s="72" t="s">
        <v>120</v>
      </c>
      <c r="L338" s="2" t="s">
        <v>73</v>
      </c>
      <c r="M338" s="2" t="s">
        <v>32</v>
      </c>
      <c r="N338" s="5" t="s">
        <v>395</v>
      </c>
      <c r="O338" s="2">
        <v>200</v>
      </c>
      <c r="P338" s="3">
        <v>18000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60"/>
    </row>
    <row r="339" spans="1:22" ht="38.25" customHeight="1" x14ac:dyDescent="0.2">
      <c r="A339" s="90" t="s">
        <v>0</v>
      </c>
      <c r="B339" s="90"/>
      <c r="C339" s="1" t="s">
        <v>396</v>
      </c>
      <c r="D339" s="72" t="s">
        <v>51</v>
      </c>
      <c r="E339" s="72" t="s">
        <v>397</v>
      </c>
      <c r="F339" s="1" t="s">
        <v>0</v>
      </c>
      <c r="G339" s="72" t="s">
        <v>0</v>
      </c>
      <c r="H339" s="72" t="s">
        <v>0</v>
      </c>
      <c r="I339" s="1" t="s">
        <v>398</v>
      </c>
      <c r="J339" s="72" t="s">
        <v>51</v>
      </c>
      <c r="K339" s="72" t="s">
        <v>399</v>
      </c>
      <c r="L339" s="2" t="s">
        <v>73</v>
      </c>
      <c r="M339" s="2" t="s">
        <v>32</v>
      </c>
      <c r="N339" s="5" t="s">
        <v>755</v>
      </c>
      <c r="O339" s="2">
        <v>200</v>
      </c>
      <c r="P339" s="3">
        <v>0</v>
      </c>
      <c r="Q339" s="3">
        <v>0</v>
      </c>
      <c r="R339" s="3">
        <v>110000</v>
      </c>
      <c r="S339" s="3">
        <v>60000</v>
      </c>
      <c r="T339" s="3">
        <v>60000</v>
      </c>
      <c r="U339" s="3">
        <v>60000</v>
      </c>
      <c r="V339" s="60"/>
    </row>
    <row r="340" spans="1:22" ht="38.25" customHeight="1" x14ac:dyDescent="0.2">
      <c r="A340" s="90"/>
      <c r="B340" s="90"/>
      <c r="C340" s="1" t="s">
        <v>396</v>
      </c>
      <c r="D340" s="72" t="s">
        <v>51</v>
      </c>
      <c r="E340" s="72" t="s">
        <v>397</v>
      </c>
      <c r="F340" s="1"/>
      <c r="G340" s="72"/>
      <c r="H340" s="72"/>
      <c r="I340" s="1" t="s">
        <v>398</v>
      </c>
      <c r="J340" s="72" t="s">
        <v>51</v>
      </c>
      <c r="K340" s="72" t="s">
        <v>399</v>
      </c>
      <c r="L340" s="2" t="s">
        <v>73</v>
      </c>
      <c r="M340" s="2" t="s">
        <v>32</v>
      </c>
      <c r="N340" s="5" t="s">
        <v>721</v>
      </c>
      <c r="O340" s="2" t="s">
        <v>636</v>
      </c>
      <c r="P340" s="3">
        <v>390000</v>
      </c>
      <c r="Q340" s="3">
        <v>390000</v>
      </c>
      <c r="R340" s="3">
        <v>0</v>
      </c>
      <c r="S340" s="3">
        <v>0</v>
      </c>
      <c r="T340" s="3">
        <v>0</v>
      </c>
      <c r="U340" s="3">
        <v>0</v>
      </c>
      <c r="V340" s="60"/>
    </row>
    <row r="341" spans="1:22" ht="36.75" customHeight="1" x14ac:dyDescent="0.2">
      <c r="A341" s="90"/>
      <c r="B341" s="90"/>
      <c r="C341" s="1"/>
      <c r="D341" s="72"/>
      <c r="E341" s="72"/>
      <c r="F341" s="1"/>
      <c r="G341" s="72"/>
      <c r="H341" s="72"/>
      <c r="I341" s="1" t="s">
        <v>55</v>
      </c>
      <c r="J341" s="72" t="s">
        <v>391</v>
      </c>
      <c r="K341" s="72" t="s">
        <v>57</v>
      </c>
      <c r="L341" s="2" t="s">
        <v>73</v>
      </c>
      <c r="M341" s="2" t="s">
        <v>32</v>
      </c>
      <c r="N341" s="5" t="s">
        <v>756</v>
      </c>
      <c r="O341" s="2" t="s">
        <v>636</v>
      </c>
      <c r="P341" s="3">
        <v>0</v>
      </c>
      <c r="Q341" s="3">
        <v>0</v>
      </c>
      <c r="R341" s="3">
        <v>44023.3</v>
      </c>
      <c r="S341" s="3">
        <v>200000</v>
      </c>
      <c r="T341" s="3">
        <v>200000</v>
      </c>
      <c r="U341" s="3">
        <v>200000</v>
      </c>
      <c r="V341" s="60"/>
    </row>
    <row r="342" spans="1:22" ht="34.5" customHeight="1" x14ac:dyDescent="0.2">
      <c r="A342" s="90"/>
      <c r="B342" s="90"/>
      <c r="C342" s="1"/>
      <c r="D342" s="72"/>
      <c r="E342" s="72"/>
      <c r="F342" s="1" t="s">
        <v>0</v>
      </c>
      <c r="G342" s="72" t="s">
        <v>0</v>
      </c>
      <c r="H342" s="72" t="s">
        <v>0</v>
      </c>
      <c r="I342" s="1" t="s">
        <v>674</v>
      </c>
      <c r="J342" s="72" t="s">
        <v>274</v>
      </c>
      <c r="K342" s="72" t="s">
        <v>660</v>
      </c>
      <c r="L342" s="2" t="s">
        <v>73</v>
      </c>
      <c r="M342" s="2" t="s">
        <v>32</v>
      </c>
      <c r="N342" s="5" t="s">
        <v>400</v>
      </c>
      <c r="O342" s="2" t="s">
        <v>636</v>
      </c>
      <c r="P342" s="3">
        <v>0</v>
      </c>
      <c r="Q342" s="3">
        <v>0</v>
      </c>
      <c r="R342" s="3">
        <v>750823.3</v>
      </c>
      <c r="S342" s="3">
        <v>0</v>
      </c>
      <c r="T342" s="3">
        <v>0</v>
      </c>
      <c r="U342" s="3">
        <v>0</v>
      </c>
      <c r="V342" s="60"/>
    </row>
    <row r="343" spans="1:22" ht="10.5" customHeight="1" x14ac:dyDescent="0.2">
      <c r="A343" s="90"/>
      <c r="B343" s="90"/>
      <c r="C343" s="1"/>
      <c r="D343" s="72"/>
      <c r="E343" s="72"/>
      <c r="F343" s="1"/>
      <c r="G343" s="72"/>
      <c r="H343" s="72"/>
      <c r="I343" s="1"/>
      <c r="J343" s="72"/>
      <c r="K343" s="72"/>
      <c r="L343" s="2" t="s">
        <v>73</v>
      </c>
      <c r="M343" s="2" t="s">
        <v>32</v>
      </c>
      <c r="N343" s="5" t="s">
        <v>637</v>
      </c>
      <c r="O343" s="2" t="s">
        <v>636</v>
      </c>
      <c r="P343" s="3">
        <v>0</v>
      </c>
      <c r="Q343" s="3">
        <v>0</v>
      </c>
      <c r="R343" s="3">
        <v>155976.70000000001</v>
      </c>
      <c r="S343" s="3">
        <v>0</v>
      </c>
      <c r="T343" s="3">
        <v>0</v>
      </c>
      <c r="U343" s="3">
        <v>0</v>
      </c>
      <c r="V343" s="60"/>
    </row>
    <row r="344" spans="1:22" ht="10.5" customHeight="1" x14ac:dyDescent="0.2">
      <c r="A344" s="120" t="s">
        <v>886</v>
      </c>
      <c r="B344" s="121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2"/>
      <c r="P344" s="8">
        <f t="shared" ref="P344:U344" si="29">SUM(P345:P348)</f>
        <v>384243.20000000001</v>
      </c>
      <c r="Q344" s="8">
        <f t="shared" si="29"/>
        <v>109843.2</v>
      </c>
      <c r="R344" s="8">
        <f t="shared" si="29"/>
        <v>1225643.2</v>
      </c>
      <c r="S344" s="8">
        <f t="shared" si="29"/>
        <v>1225643.2</v>
      </c>
      <c r="T344" s="8">
        <f t="shared" si="29"/>
        <v>1225643.2</v>
      </c>
      <c r="U344" s="8">
        <f t="shared" si="29"/>
        <v>1225643.2</v>
      </c>
      <c r="V344" s="60"/>
    </row>
    <row r="345" spans="1:22" ht="36" customHeight="1" x14ac:dyDescent="0.2">
      <c r="A345" s="82" t="s">
        <v>0</v>
      </c>
      <c r="B345" s="83"/>
      <c r="C345" s="1" t="s">
        <v>45</v>
      </c>
      <c r="D345" s="72" t="s">
        <v>401</v>
      </c>
      <c r="E345" s="72" t="s">
        <v>47</v>
      </c>
      <c r="F345" s="1" t="s">
        <v>0</v>
      </c>
      <c r="G345" s="72" t="s">
        <v>0</v>
      </c>
      <c r="H345" s="72" t="s">
        <v>0</v>
      </c>
      <c r="I345" s="1" t="s">
        <v>390</v>
      </c>
      <c r="J345" s="72" t="s">
        <v>402</v>
      </c>
      <c r="K345" s="72" t="s">
        <v>120</v>
      </c>
      <c r="L345" s="2" t="s">
        <v>167</v>
      </c>
      <c r="M345" s="2" t="s">
        <v>221</v>
      </c>
      <c r="N345" s="5" t="s">
        <v>403</v>
      </c>
      <c r="O345" s="2">
        <v>600</v>
      </c>
      <c r="P345" s="3">
        <v>109843.2</v>
      </c>
      <c r="Q345" s="3">
        <v>109843.2</v>
      </c>
      <c r="R345" s="3">
        <v>109843.2</v>
      </c>
      <c r="S345" s="3">
        <v>109843.2</v>
      </c>
      <c r="T345" s="3">
        <v>109843.2</v>
      </c>
      <c r="U345" s="3">
        <v>109843.2</v>
      </c>
      <c r="V345" s="60"/>
    </row>
    <row r="346" spans="1:22" ht="35.25" customHeight="1" x14ac:dyDescent="0.2">
      <c r="A346" s="84"/>
      <c r="B346" s="85"/>
      <c r="C346" s="1" t="s">
        <v>404</v>
      </c>
      <c r="D346" s="72" t="s">
        <v>405</v>
      </c>
      <c r="E346" s="72" t="s">
        <v>334</v>
      </c>
      <c r="F346" s="1" t="s">
        <v>0</v>
      </c>
      <c r="G346" s="72" t="s">
        <v>0</v>
      </c>
      <c r="H346" s="72" t="s">
        <v>0</v>
      </c>
      <c r="I346" s="1" t="s">
        <v>55</v>
      </c>
      <c r="J346" s="72" t="s">
        <v>391</v>
      </c>
      <c r="K346" s="72" t="s">
        <v>57</v>
      </c>
      <c r="L346" s="2" t="s">
        <v>159</v>
      </c>
      <c r="M346" s="2" t="s">
        <v>53</v>
      </c>
      <c r="N346" s="5" t="s">
        <v>702</v>
      </c>
      <c r="O346" s="2">
        <v>600</v>
      </c>
      <c r="P346" s="3">
        <v>274400</v>
      </c>
      <c r="Q346" s="3">
        <v>0</v>
      </c>
      <c r="R346" s="3">
        <v>274400</v>
      </c>
      <c r="S346" s="3">
        <v>274400</v>
      </c>
      <c r="T346" s="3">
        <v>274400</v>
      </c>
      <c r="U346" s="3">
        <v>274400</v>
      </c>
      <c r="V346" s="60"/>
    </row>
    <row r="347" spans="1:22" ht="35.25" customHeight="1" x14ac:dyDescent="0.2">
      <c r="A347" s="84"/>
      <c r="B347" s="85"/>
      <c r="C347" s="27" t="s">
        <v>0</v>
      </c>
      <c r="D347" s="28" t="s">
        <v>0</v>
      </c>
      <c r="E347" s="28" t="s">
        <v>0</v>
      </c>
      <c r="F347" s="27" t="s">
        <v>0</v>
      </c>
      <c r="G347" s="28" t="s">
        <v>0</v>
      </c>
      <c r="H347" s="28" t="s">
        <v>0</v>
      </c>
      <c r="I347" s="27" t="s">
        <v>406</v>
      </c>
      <c r="J347" s="28" t="s">
        <v>51</v>
      </c>
      <c r="K347" s="28" t="s">
        <v>407</v>
      </c>
      <c r="L347" s="116" t="s">
        <v>159</v>
      </c>
      <c r="M347" s="116" t="s">
        <v>53</v>
      </c>
      <c r="N347" s="117" t="s">
        <v>703</v>
      </c>
      <c r="O347" s="116">
        <v>600</v>
      </c>
      <c r="P347" s="29">
        <v>0</v>
      </c>
      <c r="Q347" s="3">
        <v>0</v>
      </c>
      <c r="R347" s="29">
        <v>577700</v>
      </c>
      <c r="S347" s="29">
        <v>577700</v>
      </c>
      <c r="T347" s="29">
        <v>577700</v>
      </c>
      <c r="U347" s="29">
        <v>577700</v>
      </c>
      <c r="V347" s="60"/>
    </row>
    <row r="348" spans="1:22" ht="33" customHeight="1" x14ac:dyDescent="0.2">
      <c r="A348" s="84"/>
      <c r="B348" s="85"/>
      <c r="C348" s="15" t="s">
        <v>0</v>
      </c>
      <c r="D348" s="21" t="s">
        <v>0</v>
      </c>
      <c r="E348" s="21" t="s">
        <v>0</v>
      </c>
      <c r="F348" s="15" t="s">
        <v>0</v>
      </c>
      <c r="G348" s="21" t="s">
        <v>0</v>
      </c>
      <c r="H348" s="21" t="s">
        <v>0</v>
      </c>
      <c r="I348" s="15" t="s">
        <v>674</v>
      </c>
      <c r="J348" s="21" t="s">
        <v>402</v>
      </c>
      <c r="K348" s="21" t="s">
        <v>660</v>
      </c>
      <c r="L348" s="10" t="s">
        <v>31</v>
      </c>
      <c r="M348" s="9" t="s">
        <v>106</v>
      </c>
      <c r="N348" s="9" t="s">
        <v>704</v>
      </c>
      <c r="O348" s="10">
        <v>600</v>
      </c>
      <c r="P348" s="7">
        <v>0</v>
      </c>
      <c r="Q348" s="3">
        <v>0</v>
      </c>
      <c r="R348" s="7">
        <v>263700</v>
      </c>
      <c r="S348" s="7">
        <v>263700</v>
      </c>
      <c r="T348" s="7">
        <v>263700</v>
      </c>
      <c r="U348" s="7">
        <v>263700</v>
      </c>
      <c r="V348" s="60"/>
    </row>
    <row r="349" spans="1:22" ht="9.75" customHeight="1" x14ac:dyDescent="0.2">
      <c r="A349" s="120" t="s">
        <v>408</v>
      </c>
      <c r="B349" s="121"/>
      <c r="C349" s="127"/>
      <c r="D349" s="127"/>
      <c r="E349" s="127"/>
      <c r="F349" s="127"/>
      <c r="G349" s="127"/>
      <c r="H349" s="127"/>
      <c r="I349" s="127"/>
      <c r="J349" s="127"/>
      <c r="K349" s="127"/>
      <c r="L349" s="127"/>
      <c r="M349" s="127"/>
      <c r="N349" s="127"/>
      <c r="O349" s="128"/>
      <c r="P349" s="25">
        <f t="shared" ref="P349:U349" si="30">SUM(P350:P359)</f>
        <v>9017062.3200000003</v>
      </c>
      <c r="Q349" s="25">
        <f t="shared" si="30"/>
        <v>9017062.3200000003</v>
      </c>
      <c r="R349" s="25">
        <f t="shared" si="30"/>
        <v>14898332.51</v>
      </c>
      <c r="S349" s="25">
        <f t="shared" si="30"/>
        <v>9027700</v>
      </c>
      <c r="T349" s="25">
        <f t="shared" si="30"/>
        <v>9351200</v>
      </c>
      <c r="U349" s="25">
        <f t="shared" si="30"/>
        <v>9585500</v>
      </c>
      <c r="V349" s="60"/>
    </row>
    <row r="350" spans="1:22" ht="35.25" customHeight="1" x14ac:dyDescent="0.2">
      <c r="A350" s="90" t="s">
        <v>0</v>
      </c>
      <c r="B350" s="90"/>
      <c r="C350" s="1" t="s">
        <v>45</v>
      </c>
      <c r="D350" s="72" t="s">
        <v>409</v>
      </c>
      <c r="E350" s="72" t="s">
        <v>47</v>
      </c>
      <c r="F350" s="1" t="s">
        <v>233</v>
      </c>
      <c r="G350" s="72" t="s">
        <v>234</v>
      </c>
      <c r="H350" s="72" t="s">
        <v>235</v>
      </c>
      <c r="I350" s="1" t="s">
        <v>55</v>
      </c>
      <c r="J350" s="72" t="s">
        <v>410</v>
      </c>
      <c r="K350" s="72" t="s">
        <v>57</v>
      </c>
      <c r="L350" s="2" t="s">
        <v>167</v>
      </c>
      <c r="M350" s="2" t="s">
        <v>167</v>
      </c>
      <c r="N350" s="5" t="s">
        <v>411</v>
      </c>
      <c r="O350" s="2" t="s">
        <v>635</v>
      </c>
      <c r="P350" s="3">
        <v>0</v>
      </c>
      <c r="Q350" s="3">
        <v>0</v>
      </c>
      <c r="R350" s="3">
        <v>74350</v>
      </c>
      <c r="S350" s="3">
        <v>74350</v>
      </c>
      <c r="T350" s="3">
        <v>74350</v>
      </c>
      <c r="U350" s="3">
        <v>74350</v>
      </c>
      <c r="V350" s="60"/>
    </row>
    <row r="351" spans="1:22" ht="36" customHeight="1" x14ac:dyDescent="0.2">
      <c r="A351" s="90" t="s">
        <v>0</v>
      </c>
      <c r="B351" s="90"/>
      <c r="C351" s="1" t="s">
        <v>412</v>
      </c>
      <c r="D351" s="72" t="s">
        <v>51</v>
      </c>
      <c r="E351" s="72" t="s">
        <v>413</v>
      </c>
      <c r="F351" s="1" t="s">
        <v>240</v>
      </c>
      <c r="G351" s="72" t="s">
        <v>241</v>
      </c>
      <c r="H351" s="72" t="s">
        <v>242</v>
      </c>
      <c r="I351" s="1" t="s">
        <v>119</v>
      </c>
      <c r="J351" s="72" t="s">
        <v>614</v>
      </c>
      <c r="K351" s="72" t="s">
        <v>120</v>
      </c>
      <c r="L351" s="2" t="s">
        <v>167</v>
      </c>
      <c r="M351" s="2" t="s">
        <v>167</v>
      </c>
      <c r="N351" s="5" t="s">
        <v>411</v>
      </c>
      <c r="O351" s="2" t="s">
        <v>634</v>
      </c>
      <c r="P351" s="3">
        <v>350000</v>
      </c>
      <c r="Q351" s="3">
        <v>350000</v>
      </c>
      <c r="R351" s="3">
        <v>425650</v>
      </c>
      <c r="S351" s="3">
        <v>425650</v>
      </c>
      <c r="T351" s="3">
        <v>425650</v>
      </c>
      <c r="U351" s="3">
        <v>425650</v>
      </c>
      <c r="V351" s="60"/>
    </row>
    <row r="352" spans="1:22" ht="32.25" customHeight="1" x14ac:dyDescent="0.2">
      <c r="A352" s="90"/>
      <c r="B352" s="90"/>
      <c r="C352" s="1"/>
      <c r="D352" s="72"/>
      <c r="E352" s="72"/>
      <c r="F352" s="1"/>
      <c r="G352" s="72"/>
      <c r="H352" s="72"/>
      <c r="I352" s="1" t="s">
        <v>664</v>
      </c>
      <c r="J352" s="72" t="s">
        <v>614</v>
      </c>
      <c r="K352" s="72" t="s">
        <v>660</v>
      </c>
      <c r="L352" s="2" t="s">
        <v>167</v>
      </c>
      <c r="M352" s="2" t="s">
        <v>167</v>
      </c>
      <c r="N352" s="5" t="s">
        <v>414</v>
      </c>
      <c r="O352" s="2" t="s">
        <v>634</v>
      </c>
      <c r="P352" s="3">
        <v>100000</v>
      </c>
      <c r="Q352" s="3">
        <v>100000</v>
      </c>
      <c r="R352" s="3">
        <v>300000</v>
      </c>
      <c r="S352" s="3">
        <v>300000</v>
      </c>
      <c r="T352" s="3">
        <v>300000</v>
      </c>
      <c r="U352" s="3">
        <v>300000</v>
      </c>
      <c r="V352" s="60"/>
    </row>
    <row r="353" spans="1:22" ht="10.5" customHeight="1" x14ac:dyDescent="0.2">
      <c r="A353" s="90"/>
      <c r="B353" s="90"/>
      <c r="C353" s="1"/>
      <c r="D353" s="72"/>
      <c r="E353" s="72"/>
      <c r="F353" s="1"/>
      <c r="G353" s="72"/>
      <c r="H353" s="72"/>
      <c r="I353" s="1"/>
      <c r="J353" s="72"/>
      <c r="K353" s="72"/>
      <c r="L353" s="2" t="s">
        <v>167</v>
      </c>
      <c r="M353" s="2" t="s">
        <v>167</v>
      </c>
      <c r="N353" s="5" t="s">
        <v>705</v>
      </c>
      <c r="O353" s="2" t="s">
        <v>633</v>
      </c>
      <c r="P353" s="3">
        <v>6680075.8799999999</v>
      </c>
      <c r="Q353" s="3">
        <v>6680075.8799999999</v>
      </c>
      <c r="R353" s="3">
        <v>6796925.1600000001</v>
      </c>
      <c r="S353" s="3">
        <v>7179400</v>
      </c>
      <c r="T353" s="3">
        <v>7466600</v>
      </c>
      <c r="U353" s="3">
        <v>7688400</v>
      </c>
      <c r="V353" s="60"/>
    </row>
    <row r="354" spans="1:22" ht="10.5" customHeight="1" x14ac:dyDescent="0.2">
      <c r="A354" s="90"/>
      <c r="B354" s="90"/>
      <c r="C354" s="1"/>
      <c r="D354" s="72"/>
      <c r="E354" s="72"/>
      <c r="F354" s="1"/>
      <c r="G354" s="72"/>
      <c r="H354" s="72"/>
      <c r="I354" s="1"/>
      <c r="J354" s="72"/>
      <c r="K354" s="72"/>
      <c r="L354" s="2" t="s">
        <v>167</v>
      </c>
      <c r="M354" s="2" t="s">
        <v>167</v>
      </c>
      <c r="N354" s="5" t="s">
        <v>706</v>
      </c>
      <c r="O354" s="2" t="s">
        <v>633</v>
      </c>
      <c r="P354" s="3">
        <v>513282.33</v>
      </c>
      <c r="Q354" s="3">
        <v>513282.33</v>
      </c>
      <c r="R354" s="3">
        <v>444965.38</v>
      </c>
      <c r="S354" s="3">
        <v>315100</v>
      </c>
      <c r="T354" s="3">
        <v>333200</v>
      </c>
      <c r="U354" s="3">
        <v>333200</v>
      </c>
      <c r="V354" s="60"/>
    </row>
    <row r="355" spans="1:22" ht="10.5" customHeight="1" x14ac:dyDescent="0.2">
      <c r="A355" s="90"/>
      <c r="B355" s="90"/>
      <c r="C355" s="1"/>
      <c r="D355" s="72"/>
      <c r="E355" s="72"/>
      <c r="F355" s="1"/>
      <c r="G355" s="72"/>
      <c r="H355" s="72"/>
      <c r="I355" s="1"/>
      <c r="J355" s="72"/>
      <c r="K355" s="72"/>
      <c r="L355" s="2" t="s">
        <v>167</v>
      </c>
      <c r="M355" s="2" t="s">
        <v>167</v>
      </c>
      <c r="N355" s="5" t="s">
        <v>753</v>
      </c>
      <c r="O355" s="2" t="s">
        <v>633</v>
      </c>
      <c r="P355" s="3">
        <v>401039.08</v>
      </c>
      <c r="Q355" s="3">
        <v>401039.08</v>
      </c>
      <c r="R355" s="3">
        <v>484444.07</v>
      </c>
      <c r="S355" s="3">
        <v>395400</v>
      </c>
      <c r="T355" s="3">
        <v>410700</v>
      </c>
      <c r="U355" s="3">
        <v>426600</v>
      </c>
      <c r="V355" s="60"/>
    </row>
    <row r="356" spans="1:22" ht="10.5" customHeight="1" x14ac:dyDescent="0.2">
      <c r="A356" s="90"/>
      <c r="B356" s="90"/>
      <c r="C356" s="1"/>
      <c r="D356" s="72"/>
      <c r="E356" s="72"/>
      <c r="F356" s="1"/>
      <c r="G356" s="72"/>
      <c r="H356" s="72"/>
      <c r="I356" s="1"/>
      <c r="J356" s="72"/>
      <c r="K356" s="72"/>
      <c r="L356" s="2" t="s">
        <v>167</v>
      </c>
      <c r="M356" s="2" t="s">
        <v>167</v>
      </c>
      <c r="N356" s="5" t="s">
        <v>754</v>
      </c>
      <c r="O356" s="2" t="s">
        <v>633</v>
      </c>
      <c r="P356" s="3">
        <v>772665.03</v>
      </c>
      <c r="Q356" s="3">
        <v>772665.03</v>
      </c>
      <c r="R356" s="3">
        <v>371997.9</v>
      </c>
      <c r="S356" s="3">
        <v>337800</v>
      </c>
      <c r="T356" s="3">
        <v>340700</v>
      </c>
      <c r="U356" s="3">
        <v>337300</v>
      </c>
      <c r="V356" s="60"/>
    </row>
    <row r="357" spans="1:22" ht="10.5" customHeight="1" x14ac:dyDescent="0.2">
      <c r="A357" s="90"/>
      <c r="B357" s="90"/>
      <c r="C357" s="1"/>
      <c r="D357" s="72"/>
      <c r="E357" s="72"/>
      <c r="F357" s="1"/>
      <c r="G357" s="72"/>
      <c r="H357" s="72"/>
      <c r="I357" s="1"/>
      <c r="J357" s="72"/>
      <c r="K357" s="72"/>
      <c r="L357" s="2" t="s">
        <v>167</v>
      </c>
      <c r="M357" s="2" t="s">
        <v>167</v>
      </c>
      <c r="N357" s="5" t="s">
        <v>795</v>
      </c>
      <c r="O357" s="2" t="s">
        <v>633</v>
      </c>
      <c r="P357" s="3">
        <v>200000</v>
      </c>
      <c r="Q357" s="3">
        <v>200000</v>
      </c>
      <c r="R357" s="3">
        <v>0</v>
      </c>
      <c r="S357" s="3">
        <v>0</v>
      </c>
      <c r="T357" s="3">
        <v>0</v>
      </c>
      <c r="U357" s="3">
        <v>0</v>
      </c>
      <c r="V357" s="60"/>
    </row>
    <row r="358" spans="1:22" ht="10.5" customHeight="1" x14ac:dyDescent="0.2">
      <c r="A358" s="90"/>
      <c r="B358" s="90"/>
      <c r="C358" s="1"/>
      <c r="D358" s="72"/>
      <c r="E358" s="72"/>
      <c r="F358" s="1"/>
      <c r="G358" s="72"/>
      <c r="H358" s="72"/>
      <c r="I358" s="1"/>
      <c r="J358" s="72"/>
      <c r="K358" s="72"/>
      <c r="L358" s="2" t="s">
        <v>167</v>
      </c>
      <c r="M358" s="2" t="s">
        <v>167</v>
      </c>
      <c r="N358" s="5" t="s">
        <v>837</v>
      </c>
      <c r="O358" s="2" t="s">
        <v>633</v>
      </c>
      <c r="P358" s="3">
        <v>0</v>
      </c>
      <c r="Q358" s="3">
        <v>0</v>
      </c>
      <c r="R358" s="3">
        <v>4968000</v>
      </c>
      <c r="S358" s="3">
        <v>0</v>
      </c>
      <c r="T358" s="3">
        <v>0</v>
      </c>
      <c r="U358" s="3">
        <v>0</v>
      </c>
      <c r="V358" s="60"/>
    </row>
    <row r="359" spans="1:22" ht="10.5" customHeight="1" x14ac:dyDescent="0.2">
      <c r="A359" s="90"/>
      <c r="B359" s="90"/>
      <c r="C359" s="1"/>
      <c r="D359" s="72"/>
      <c r="E359" s="72"/>
      <c r="F359" s="1"/>
      <c r="G359" s="72"/>
      <c r="H359" s="72"/>
      <c r="I359" s="1"/>
      <c r="J359" s="72"/>
      <c r="K359" s="72"/>
      <c r="L359" s="2" t="s">
        <v>167</v>
      </c>
      <c r="M359" s="2" t="s">
        <v>167</v>
      </c>
      <c r="N359" s="5" t="s">
        <v>838</v>
      </c>
      <c r="O359" s="2" t="s">
        <v>633</v>
      </c>
      <c r="P359" s="3">
        <v>0</v>
      </c>
      <c r="Q359" s="3">
        <v>0</v>
      </c>
      <c r="R359" s="3">
        <v>1032000</v>
      </c>
      <c r="S359" s="3">
        <v>0</v>
      </c>
      <c r="T359" s="3">
        <v>0</v>
      </c>
      <c r="U359" s="3">
        <v>0</v>
      </c>
      <c r="V359" s="60"/>
    </row>
    <row r="360" spans="1:22" ht="9" customHeight="1" x14ac:dyDescent="0.2">
      <c r="A360" s="120" t="s">
        <v>415</v>
      </c>
      <c r="B360" s="121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2"/>
      <c r="P360" s="8">
        <f t="shared" ref="P360:U360" si="31">P361+P380+P393+P396+P399+P428+P431+P437+P441+P475+P479+P483</f>
        <v>355632470.59999996</v>
      </c>
      <c r="Q360" s="8">
        <f t="shared" si="31"/>
        <v>343270308.53999996</v>
      </c>
      <c r="R360" s="8">
        <f t="shared" si="31"/>
        <v>408361335.10000002</v>
      </c>
      <c r="S360" s="8">
        <f t="shared" si="31"/>
        <v>380424104.82999998</v>
      </c>
      <c r="T360" s="8">
        <f t="shared" si="31"/>
        <v>359182855.94999999</v>
      </c>
      <c r="U360" s="8">
        <f t="shared" si="31"/>
        <v>382633064.93999994</v>
      </c>
      <c r="V360" s="60"/>
    </row>
    <row r="361" spans="1:22" ht="9.75" customHeight="1" x14ac:dyDescent="0.2">
      <c r="A361" s="120" t="s">
        <v>416</v>
      </c>
      <c r="B361" s="121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2"/>
      <c r="P361" s="8">
        <f t="shared" ref="P361:U361" si="32">SUM(P362:P379)</f>
        <v>1222807.29</v>
      </c>
      <c r="Q361" s="8">
        <f t="shared" si="32"/>
        <v>1161971.2200000002</v>
      </c>
      <c r="R361" s="8">
        <f t="shared" si="32"/>
        <v>2438025.31</v>
      </c>
      <c r="S361" s="8">
        <f t="shared" si="32"/>
        <v>2700204.24</v>
      </c>
      <c r="T361" s="8">
        <f t="shared" si="32"/>
        <v>2626064.6</v>
      </c>
      <c r="U361" s="8">
        <f t="shared" si="32"/>
        <v>2635800.5500000003</v>
      </c>
      <c r="V361" s="60"/>
    </row>
    <row r="362" spans="1:22" ht="39" customHeight="1" x14ac:dyDescent="0.2">
      <c r="A362" s="82" t="s">
        <v>0</v>
      </c>
      <c r="B362" s="86"/>
      <c r="C362" s="1" t="s">
        <v>45</v>
      </c>
      <c r="D362" s="72" t="s">
        <v>417</v>
      </c>
      <c r="E362" s="72" t="s">
        <v>47</v>
      </c>
      <c r="F362" s="1" t="s">
        <v>48</v>
      </c>
      <c r="G362" s="72" t="s">
        <v>49</v>
      </c>
      <c r="H362" s="72" t="s">
        <v>50</v>
      </c>
      <c r="I362" s="1" t="s">
        <v>418</v>
      </c>
      <c r="J362" s="72" t="s">
        <v>51</v>
      </c>
      <c r="K362" s="72" t="s">
        <v>419</v>
      </c>
      <c r="L362" s="2" t="s">
        <v>53</v>
      </c>
      <c r="M362" s="2" t="s">
        <v>107</v>
      </c>
      <c r="N362" s="5" t="s">
        <v>424</v>
      </c>
      <c r="O362" s="2" t="s">
        <v>635</v>
      </c>
      <c r="P362" s="3">
        <v>43921.07</v>
      </c>
      <c r="Q362" s="3">
        <v>43921.07</v>
      </c>
      <c r="R362" s="3">
        <v>270000</v>
      </c>
      <c r="S362" s="3">
        <v>0</v>
      </c>
      <c r="T362" s="3">
        <v>0</v>
      </c>
      <c r="U362" s="3">
        <v>0</v>
      </c>
      <c r="V362" s="60"/>
    </row>
    <row r="363" spans="1:22" ht="45.75" customHeight="1" x14ac:dyDescent="0.2">
      <c r="A363" s="84"/>
      <c r="B363" s="87"/>
      <c r="C363" s="1" t="s">
        <v>45</v>
      </c>
      <c r="D363" s="72" t="s">
        <v>417</v>
      </c>
      <c r="E363" s="72" t="s">
        <v>47</v>
      </c>
      <c r="F363" s="1" t="s">
        <v>0</v>
      </c>
      <c r="G363" s="72" t="s">
        <v>0</v>
      </c>
      <c r="H363" s="72" t="s">
        <v>0</v>
      </c>
      <c r="I363" s="1" t="s">
        <v>420</v>
      </c>
      <c r="J363" s="72" t="s">
        <v>51</v>
      </c>
      <c r="K363" s="72" t="s">
        <v>118</v>
      </c>
      <c r="L363" s="2" t="s">
        <v>53</v>
      </c>
      <c r="M363" s="2" t="s">
        <v>107</v>
      </c>
      <c r="N363" s="5" t="s">
        <v>424</v>
      </c>
      <c r="O363" s="2" t="s">
        <v>634</v>
      </c>
      <c r="P363" s="3">
        <v>0</v>
      </c>
      <c r="Q363" s="3">
        <v>0</v>
      </c>
      <c r="R363" s="3">
        <v>108100</v>
      </c>
      <c r="S363" s="3">
        <v>0</v>
      </c>
      <c r="T363" s="3">
        <v>0</v>
      </c>
      <c r="U363" s="3">
        <v>0</v>
      </c>
      <c r="V363" s="60"/>
    </row>
    <row r="364" spans="1:22" ht="35.25" customHeight="1" x14ac:dyDescent="0.2">
      <c r="A364" s="84"/>
      <c r="B364" s="87"/>
      <c r="C364" s="1" t="s">
        <v>59</v>
      </c>
      <c r="D364" s="72" t="s">
        <v>49</v>
      </c>
      <c r="E364" s="72" t="s">
        <v>60</v>
      </c>
      <c r="F364" s="1" t="s">
        <v>0</v>
      </c>
      <c r="G364" s="72" t="s">
        <v>0</v>
      </c>
      <c r="H364" s="72" t="s">
        <v>0</v>
      </c>
      <c r="I364" s="1" t="s">
        <v>55</v>
      </c>
      <c r="J364" s="72" t="s">
        <v>421</v>
      </c>
      <c r="K364" s="72" t="s">
        <v>57</v>
      </c>
      <c r="L364" s="2" t="s">
        <v>53</v>
      </c>
      <c r="M364" s="2" t="s">
        <v>107</v>
      </c>
      <c r="N364" s="5" t="s">
        <v>850</v>
      </c>
      <c r="O364" s="2" t="s">
        <v>635</v>
      </c>
      <c r="P364" s="3">
        <v>0</v>
      </c>
      <c r="Q364" s="3">
        <v>0</v>
      </c>
      <c r="R364" s="3">
        <v>0</v>
      </c>
      <c r="S364" s="3">
        <v>270000</v>
      </c>
      <c r="T364" s="3">
        <v>270000</v>
      </c>
      <c r="U364" s="3">
        <v>270000</v>
      </c>
      <c r="V364" s="60"/>
    </row>
    <row r="365" spans="1:22" ht="33" customHeight="1" x14ac:dyDescent="0.2">
      <c r="A365" s="84"/>
      <c r="B365" s="87"/>
      <c r="C365" s="1" t="s">
        <v>0</v>
      </c>
      <c r="D365" s="72" t="s">
        <v>0</v>
      </c>
      <c r="E365" s="72" t="s">
        <v>0</v>
      </c>
      <c r="F365" s="1" t="s">
        <v>0</v>
      </c>
      <c r="G365" s="72" t="s">
        <v>0</v>
      </c>
      <c r="H365" s="72" t="s">
        <v>0</v>
      </c>
      <c r="I365" s="1" t="s">
        <v>61</v>
      </c>
      <c r="J365" s="72" t="s">
        <v>422</v>
      </c>
      <c r="K365" s="72" t="s">
        <v>62</v>
      </c>
      <c r="L365" s="2" t="s">
        <v>53</v>
      </c>
      <c r="M365" s="2" t="s">
        <v>107</v>
      </c>
      <c r="N365" s="5" t="s">
        <v>850</v>
      </c>
      <c r="O365" s="2" t="s">
        <v>634</v>
      </c>
      <c r="P365" s="3">
        <v>0</v>
      </c>
      <c r="Q365" s="3">
        <v>0</v>
      </c>
      <c r="R365" s="3">
        <v>0</v>
      </c>
      <c r="S365" s="3">
        <v>130000</v>
      </c>
      <c r="T365" s="3">
        <v>130000</v>
      </c>
      <c r="U365" s="3">
        <v>130000</v>
      </c>
      <c r="V365" s="60"/>
    </row>
    <row r="366" spans="1:22" ht="36" customHeight="1" x14ac:dyDescent="0.2">
      <c r="A366" s="84"/>
      <c r="B366" s="87"/>
      <c r="C366" s="1" t="s">
        <v>0</v>
      </c>
      <c r="D366" s="72" t="s">
        <v>0</v>
      </c>
      <c r="E366" s="72" t="s">
        <v>0</v>
      </c>
      <c r="F366" s="1" t="s">
        <v>0</v>
      </c>
      <c r="G366" s="72" t="s">
        <v>0</v>
      </c>
      <c r="H366" s="72" t="s">
        <v>0</v>
      </c>
      <c r="I366" s="1" t="s">
        <v>187</v>
      </c>
      <c r="J366" s="72" t="s">
        <v>51</v>
      </c>
      <c r="K366" s="72" t="s">
        <v>188</v>
      </c>
      <c r="L366" s="2" t="s">
        <v>53</v>
      </c>
      <c r="M366" s="2" t="s">
        <v>221</v>
      </c>
      <c r="N366" s="5" t="s">
        <v>430</v>
      </c>
      <c r="O366" s="2" t="s">
        <v>634</v>
      </c>
      <c r="P366" s="3">
        <v>30600</v>
      </c>
      <c r="Q366" s="3">
        <v>30360</v>
      </c>
      <c r="R366" s="3">
        <v>40000</v>
      </c>
      <c r="S366" s="3">
        <v>40000</v>
      </c>
      <c r="T366" s="3">
        <v>40000</v>
      </c>
      <c r="U366" s="3">
        <v>40000</v>
      </c>
      <c r="V366" s="60"/>
    </row>
    <row r="367" spans="1:22" ht="30" customHeight="1" x14ac:dyDescent="0.2">
      <c r="A367" s="84"/>
      <c r="B367" s="87"/>
      <c r="C367" s="1" t="s">
        <v>0</v>
      </c>
      <c r="D367" s="72" t="s">
        <v>0</v>
      </c>
      <c r="E367" s="72" t="s">
        <v>0</v>
      </c>
      <c r="F367" s="1" t="s">
        <v>0</v>
      </c>
      <c r="G367" s="72" t="s">
        <v>0</v>
      </c>
      <c r="H367" s="72" t="s">
        <v>0</v>
      </c>
      <c r="I367" s="1" t="s">
        <v>425</v>
      </c>
      <c r="J367" s="72" t="s">
        <v>51</v>
      </c>
      <c r="K367" s="72" t="s">
        <v>426</v>
      </c>
      <c r="L367" s="2" t="s">
        <v>53</v>
      </c>
      <c r="M367" s="2" t="s">
        <v>221</v>
      </c>
      <c r="N367" s="5" t="s">
        <v>433</v>
      </c>
      <c r="O367" s="2" t="s">
        <v>635</v>
      </c>
      <c r="P367" s="3">
        <v>0</v>
      </c>
      <c r="Q367" s="3">
        <v>0</v>
      </c>
      <c r="R367" s="3">
        <v>88000</v>
      </c>
      <c r="S367" s="3">
        <v>0</v>
      </c>
      <c r="T367" s="3">
        <v>0</v>
      </c>
      <c r="U367" s="3">
        <v>0</v>
      </c>
      <c r="V367" s="60"/>
    </row>
    <row r="368" spans="1:22" ht="33.75" customHeight="1" x14ac:dyDescent="0.2">
      <c r="A368" s="84"/>
      <c r="B368" s="87"/>
      <c r="C368" s="1" t="s">
        <v>0</v>
      </c>
      <c r="D368" s="72" t="s">
        <v>0</v>
      </c>
      <c r="E368" s="72" t="s">
        <v>0</v>
      </c>
      <c r="F368" s="1" t="s">
        <v>0</v>
      </c>
      <c r="G368" s="72" t="s">
        <v>0</v>
      </c>
      <c r="H368" s="72" t="s">
        <v>0</v>
      </c>
      <c r="I368" s="1" t="s">
        <v>427</v>
      </c>
      <c r="J368" s="72" t="s">
        <v>51</v>
      </c>
      <c r="K368" s="72" t="s">
        <v>428</v>
      </c>
      <c r="L368" s="2" t="s">
        <v>53</v>
      </c>
      <c r="M368" s="2" t="s">
        <v>221</v>
      </c>
      <c r="N368" s="5" t="s">
        <v>435</v>
      </c>
      <c r="O368" s="2" t="s">
        <v>635</v>
      </c>
      <c r="P368" s="3">
        <v>195400</v>
      </c>
      <c r="Q368" s="3">
        <v>182686.05</v>
      </c>
      <c r="R368" s="3">
        <v>231000</v>
      </c>
      <c r="S368" s="3">
        <v>0</v>
      </c>
      <c r="T368" s="3">
        <v>0</v>
      </c>
      <c r="U368" s="3">
        <v>0</v>
      </c>
      <c r="V368" s="60"/>
    </row>
    <row r="369" spans="1:23" ht="30" customHeight="1" x14ac:dyDescent="0.2">
      <c r="A369" s="84"/>
      <c r="B369" s="87"/>
      <c r="C369" s="1" t="s">
        <v>0</v>
      </c>
      <c r="D369" s="72" t="s">
        <v>0</v>
      </c>
      <c r="E369" s="72" t="s">
        <v>0</v>
      </c>
      <c r="F369" s="1" t="s">
        <v>0</v>
      </c>
      <c r="G369" s="72" t="s">
        <v>0</v>
      </c>
      <c r="H369" s="72" t="s">
        <v>0</v>
      </c>
      <c r="I369" s="1" t="s">
        <v>64</v>
      </c>
      <c r="J369" s="72" t="s">
        <v>614</v>
      </c>
      <c r="K369" s="72" t="s">
        <v>66</v>
      </c>
      <c r="L369" s="2" t="s">
        <v>53</v>
      </c>
      <c r="M369" s="2" t="s">
        <v>221</v>
      </c>
      <c r="N369" s="5" t="s">
        <v>435</v>
      </c>
      <c r="O369" s="2" t="s">
        <v>634</v>
      </c>
      <c r="P369" s="3">
        <v>399096.13</v>
      </c>
      <c r="Q369" s="3">
        <v>398810.46</v>
      </c>
      <c r="R369" s="3">
        <v>77825.31</v>
      </c>
      <c r="S369" s="3">
        <v>0</v>
      </c>
      <c r="T369" s="3">
        <v>0</v>
      </c>
      <c r="U369" s="3">
        <v>0</v>
      </c>
      <c r="V369" s="60"/>
    </row>
    <row r="370" spans="1:23" ht="30" customHeight="1" x14ac:dyDescent="0.2">
      <c r="A370" s="84"/>
      <c r="B370" s="87"/>
      <c r="C370" s="1"/>
      <c r="D370" s="72"/>
      <c r="E370" s="72"/>
      <c r="F370" s="1"/>
      <c r="G370" s="72"/>
      <c r="H370" s="72"/>
      <c r="I370" s="1" t="s">
        <v>659</v>
      </c>
      <c r="J370" s="72" t="s">
        <v>614</v>
      </c>
      <c r="K370" s="72" t="s">
        <v>660</v>
      </c>
      <c r="L370" s="2" t="s">
        <v>53</v>
      </c>
      <c r="M370" s="2" t="s">
        <v>221</v>
      </c>
      <c r="N370" s="5" t="s">
        <v>851</v>
      </c>
      <c r="O370" s="2" t="s">
        <v>635</v>
      </c>
      <c r="P370" s="3">
        <v>0</v>
      </c>
      <c r="Q370" s="3">
        <v>0</v>
      </c>
      <c r="R370" s="3">
        <v>0</v>
      </c>
      <c r="S370" s="3">
        <v>108000</v>
      </c>
      <c r="T370" s="3">
        <v>108000</v>
      </c>
      <c r="U370" s="3">
        <v>108000</v>
      </c>
      <c r="V370" s="60"/>
    </row>
    <row r="371" spans="1:23" ht="30" customHeight="1" x14ac:dyDescent="0.2">
      <c r="A371" s="84"/>
      <c r="B371" s="87"/>
      <c r="C371" s="1"/>
      <c r="D371" s="72"/>
      <c r="E371" s="72"/>
      <c r="F371" s="1"/>
      <c r="G371" s="72"/>
      <c r="H371" s="72"/>
      <c r="I371" s="1" t="s">
        <v>675</v>
      </c>
      <c r="J371" s="72" t="s">
        <v>51</v>
      </c>
      <c r="K371" s="72" t="s">
        <v>660</v>
      </c>
      <c r="L371" s="2" t="s">
        <v>53</v>
      </c>
      <c r="M371" s="2" t="s">
        <v>221</v>
      </c>
      <c r="N371" s="5" t="s">
        <v>852</v>
      </c>
      <c r="O371" s="2" t="s">
        <v>635</v>
      </c>
      <c r="P371" s="3">
        <v>0</v>
      </c>
      <c r="Q371" s="3">
        <v>0</v>
      </c>
      <c r="R371" s="3">
        <v>0</v>
      </c>
      <c r="S371" s="3">
        <v>274000</v>
      </c>
      <c r="T371" s="3">
        <v>274000</v>
      </c>
      <c r="U371" s="3">
        <v>274000</v>
      </c>
      <c r="V371" s="60"/>
    </row>
    <row r="372" spans="1:23" ht="11.1" customHeight="1" x14ac:dyDescent="0.2">
      <c r="A372" s="84"/>
      <c r="B372" s="87"/>
      <c r="C372" s="1"/>
      <c r="D372" s="72"/>
      <c r="E372" s="72"/>
      <c r="F372" s="1"/>
      <c r="G372" s="72"/>
      <c r="H372" s="72"/>
      <c r="I372" s="1"/>
      <c r="J372" s="72"/>
      <c r="K372" s="72"/>
      <c r="L372" s="2" t="s">
        <v>53</v>
      </c>
      <c r="M372" s="2" t="s">
        <v>221</v>
      </c>
      <c r="N372" s="5" t="s">
        <v>852</v>
      </c>
      <c r="O372" s="2" t="s">
        <v>634</v>
      </c>
      <c r="P372" s="3">
        <v>0</v>
      </c>
      <c r="Q372" s="3">
        <v>0</v>
      </c>
      <c r="R372" s="3">
        <v>0</v>
      </c>
      <c r="S372" s="3">
        <v>152015.31</v>
      </c>
      <c r="T372" s="3">
        <v>137015.31</v>
      </c>
      <c r="U372" s="3">
        <v>137015.31</v>
      </c>
      <c r="V372" s="60"/>
    </row>
    <row r="373" spans="1:23" ht="11.1" customHeight="1" x14ac:dyDescent="0.2">
      <c r="A373" s="84"/>
      <c r="B373" s="87"/>
      <c r="C373" s="1" t="s">
        <v>0</v>
      </c>
      <c r="D373" s="72" t="s">
        <v>0</v>
      </c>
      <c r="E373" s="72" t="s">
        <v>0</v>
      </c>
      <c r="F373" s="1" t="s">
        <v>0</v>
      </c>
      <c r="G373" s="72" t="s">
        <v>0</v>
      </c>
      <c r="H373" s="72" t="s">
        <v>0</v>
      </c>
      <c r="I373" s="1"/>
      <c r="J373" s="72"/>
      <c r="K373" s="72"/>
      <c r="L373" s="2" t="s">
        <v>53</v>
      </c>
      <c r="M373" s="2" t="s">
        <v>73</v>
      </c>
      <c r="N373" s="5" t="s">
        <v>430</v>
      </c>
      <c r="O373" s="2" t="s">
        <v>635</v>
      </c>
      <c r="P373" s="3">
        <v>109296.04</v>
      </c>
      <c r="Q373" s="3">
        <v>109296.04</v>
      </c>
      <c r="R373" s="3">
        <v>682570.29</v>
      </c>
      <c r="S373" s="3">
        <v>716780</v>
      </c>
      <c r="T373" s="3">
        <v>648280</v>
      </c>
      <c r="U373" s="3">
        <v>648280</v>
      </c>
      <c r="V373" s="60"/>
    </row>
    <row r="374" spans="1:23" ht="11.1" customHeight="1" x14ac:dyDescent="0.2">
      <c r="A374" s="84"/>
      <c r="B374" s="87"/>
      <c r="C374" s="1" t="s">
        <v>0</v>
      </c>
      <c r="D374" s="72" t="s">
        <v>0</v>
      </c>
      <c r="E374" s="72" t="s">
        <v>0</v>
      </c>
      <c r="F374" s="1" t="s">
        <v>0</v>
      </c>
      <c r="G374" s="72" t="s">
        <v>0</v>
      </c>
      <c r="H374" s="72" t="s">
        <v>0</v>
      </c>
      <c r="I374" s="1"/>
      <c r="J374" s="72"/>
      <c r="K374" s="72"/>
      <c r="L374" s="2" t="s">
        <v>53</v>
      </c>
      <c r="M374" s="2" t="s">
        <v>73</v>
      </c>
      <c r="N374" s="5" t="s">
        <v>430</v>
      </c>
      <c r="O374" s="2" t="s">
        <v>634</v>
      </c>
      <c r="P374" s="3">
        <v>314522.45</v>
      </c>
      <c r="Q374" s="3">
        <v>295360</v>
      </c>
      <c r="R374" s="3">
        <v>601529.71</v>
      </c>
      <c r="S374" s="3">
        <v>619420</v>
      </c>
      <c r="T374" s="3">
        <v>619420</v>
      </c>
      <c r="U374" s="3">
        <v>619420</v>
      </c>
      <c r="V374" s="60"/>
    </row>
    <row r="375" spans="1:23" ht="11.1" customHeight="1" x14ac:dyDescent="0.2">
      <c r="A375" s="84"/>
      <c r="B375" s="87"/>
      <c r="C375" s="1" t="s">
        <v>0</v>
      </c>
      <c r="D375" s="72" t="s">
        <v>0</v>
      </c>
      <c r="E375" s="72" t="s">
        <v>0</v>
      </c>
      <c r="F375" s="1" t="s">
        <v>0</v>
      </c>
      <c r="G375" s="72" t="s">
        <v>0</v>
      </c>
      <c r="H375" s="72" t="s">
        <v>0</v>
      </c>
      <c r="I375" s="1"/>
      <c r="J375" s="72"/>
      <c r="K375" s="72"/>
      <c r="L375" s="2" t="s">
        <v>53</v>
      </c>
      <c r="M375" s="2" t="s">
        <v>73</v>
      </c>
      <c r="N375" s="5" t="s">
        <v>438</v>
      </c>
      <c r="O375" s="2" t="s">
        <v>635</v>
      </c>
      <c r="P375" s="3">
        <v>42071.6</v>
      </c>
      <c r="Q375" s="3">
        <v>42071.6</v>
      </c>
      <c r="R375" s="3">
        <v>150000</v>
      </c>
      <c r="S375" s="3">
        <v>150000</v>
      </c>
      <c r="T375" s="3">
        <v>150000</v>
      </c>
      <c r="U375" s="3">
        <v>150000</v>
      </c>
      <c r="V375" s="60"/>
    </row>
    <row r="376" spans="1:23" ht="11.1" customHeight="1" x14ac:dyDescent="0.2">
      <c r="A376" s="84"/>
      <c r="B376" s="87"/>
      <c r="C376" s="1" t="s">
        <v>0</v>
      </c>
      <c r="D376" s="72" t="s">
        <v>0</v>
      </c>
      <c r="E376" s="72" t="s">
        <v>0</v>
      </c>
      <c r="F376" s="1" t="s">
        <v>0</v>
      </c>
      <c r="G376" s="72" t="s">
        <v>0</v>
      </c>
      <c r="H376" s="72" t="s">
        <v>0</v>
      </c>
      <c r="I376" s="1" t="s">
        <v>0</v>
      </c>
      <c r="J376" s="72" t="s">
        <v>0</v>
      </c>
      <c r="K376" s="72" t="s">
        <v>0</v>
      </c>
      <c r="L376" s="2" t="s">
        <v>53</v>
      </c>
      <c r="M376" s="2" t="s">
        <v>151</v>
      </c>
      <c r="N376" s="5" t="s">
        <v>441</v>
      </c>
      <c r="O376" s="2" t="s">
        <v>635</v>
      </c>
      <c r="P376" s="3">
        <v>53600</v>
      </c>
      <c r="Q376" s="3">
        <v>28146</v>
      </c>
      <c r="R376" s="3">
        <v>48500</v>
      </c>
      <c r="S376" s="3">
        <v>50340</v>
      </c>
      <c r="T376" s="3">
        <v>52254</v>
      </c>
      <c r="U376" s="3">
        <v>54245</v>
      </c>
      <c r="V376" s="60"/>
    </row>
    <row r="377" spans="1:23" ht="11.1" customHeight="1" x14ac:dyDescent="0.2">
      <c r="A377" s="84"/>
      <c r="B377" s="87"/>
      <c r="C377" s="1" t="s">
        <v>0</v>
      </c>
      <c r="D377" s="72" t="s">
        <v>0</v>
      </c>
      <c r="E377" s="72" t="s">
        <v>0</v>
      </c>
      <c r="F377" s="1" t="s">
        <v>0</v>
      </c>
      <c r="G377" s="72" t="s">
        <v>0</v>
      </c>
      <c r="H377" s="72" t="s">
        <v>0</v>
      </c>
      <c r="I377" s="1" t="s">
        <v>0</v>
      </c>
      <c r="J377" s="72" t="s">
        <v>0</v>
      </c>
      <c r="K377" s="72" t="s">
        <v>0</v>
      </c>
      <c r="L377" s="2" t="s">
        <v>53</v>
      </c>
      <c r="M377" s="2" t="s">
        <v>151</v>
      </c>
      <c r="N377" s="5" t="s">
        <v>441</v>
      </c>
      <c r="O377" s="2" t="s">
        <v>634</v>
      </c>
      <c r="P377" s="3">
        <v>34300</v>
      </c>
      <c r="Q377" s="3">
        <v>31320</v>
      </c>
      <c r="R377" s="3">
        <v>46000</v>
      </c>
      <c r="S377" s="3">
        <v>58249</v>
      </c>
      <c r="T377" s="3">
        <v>60578.96</v>
      </c>
      <c r="U377" s="3">
        <v>63002.12</v>
      </c>
      <c r="V377" s="60"/>
    </row>
    <row r="378" spans="1:23" ht="11.1" customHeight="1" x14ac:dyDescent="0.2">
      <c r="A378" s="84"/>
      <c r="B378" s="87"/>
      <c r="C378" s="1" t="s">
        <v>0</v>
      </c>
      <c r="D378" s="72" t="s">
        <v>0</v>
      </c>
      <c r="E378" s="72" t="s">
        <v>0</v>
      </c>
      <c r="F378" s="1" t="s">
        <v>0</v>
      </c>
      <c r="G378" s="72" t="s">
        <v>0</v>
      </c>
      <c r="H378" s="72" t="s">
        <v>0</v>
      </c>
      <c r="I378" s="1" t="s">
        <v>0</v>
      </c>
      <c r="J378" s="72" t="s">
        <v>0</v>
      </c>
      <c r="K378" s="72" t="s">
        <v>0</v>
      </c>
      <c r="L378" s="2" t="s">
        <v>53</v>
      </c>
      <c r="M378" s="2" t="s">
        <v>151</v>
      </c>
      <c r="N378" s="5" t="s">
        <v>430</v>
      </c>
      <c r="O378" s="2" t="s">
        <v>635</v>
      </c>
      <c r="P378" s="3">
        <v>0</v>
      </c>
      <c r="Q378" s="3">
        <v>0</v>
      </c>
      <c r="R378" s="3">
        <v>48500</v>
      </c>
      <c r="S378" s="3">
        <v>50340</v>
      </c>
      <c r="T378" s="3">
        <v>52254</v>
      </c>
      <c r="U378" s="3">
        <v>54245</v>
      </c>
      <c r="V378" s="60"/>
    </row>
    <row r="379" spans="1:23" ht="11.1" customHeight="1" x14ac:dyDescent="0.2">
      <c r="A379" s="88"/>
      <c r="B379" s="89"/>
      <c r="C379" s="1" t="s">
        <v>0</v>
      </c>
      <c r="D379" s="72" t="s">
        <v>0</v>
      </c>
      <c r="E379" s="72" t="s">
        <v>0</v>
      </c>
      <c r="F379" s="1" t="s">
        <v>0</v>
      </c>
      <c r="G379" s="72" t="s">
        <v>0</v>
      </c>
      <c r="H379" s="72" t="s">
        <v>0</v>
      </c>
      <c r="I379" s="1" t="s">
        <v>0</v>
      </c>
      <c r="J379" s="72" t="s">
        <v>0</v>
      </c>
      <c r="K379" s="72" t="s">
        <v>0</v>
      </c>
      <c r="L379" s="2" t="s">
        <v>53</v>
      </c>
      <c r="M379" s="2" t="s">
        <v>151</v>
      </c>
      <c r="N379" s="5" t="s">
        <v>430</v>
      </c>
      <c r="O379" s="2" t="s">
        <v>634</v>
      </c>
      <c r="P379" s="3">
        <v>0</v>
      </c>
      <c r="Q379" s="3">
        <v>0</v>
      </c>
      <c r="R379" s="3">
        <v>46000</v>
      </c>
      <c r="S379" s="3">
        <v>81059.929999999993</v>
      </c>
      <c r="T379" s="3">
        <v>84262.33</v>
      </c>
      <c r="U379" s="3">
        <v>87593.12</v>
      </c>
      <c r="V379" s="60"/>
    </row>
    <row r="380" spans="1:23" ht="10.5" customHeight="1" x14ac:dyDescent="0.2">
      <c r="A380" s="120" t="s">
        <v>444</v>
      </c>
      <c r="B380" s="121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2"/>
      <c r="P380" s="8">
        <f t="shared" ref="P380:U380" si="33">SUM(P381:P392)</f>
        <v>114534894.89999999</v>
      </c>
      <c r="Q380" s="8">
        <f t="shared" si="33"/>
        <v>113713764.05999999</v>
      </c>
      <c r="R380" s="8">
        <f t="shared" si="33"/>
        <v>115879628.08999999</v>
      </c>
      <c r="S380" s="8">
        <f t="shared" si="33"/>
        <v>117836641.24999999</v>
      </c>
      <c r="T380" s="8">
        <f t="shared" si="33"/>
        <v>122547450.01000001</v>
      </c>
      <c r="U380" s="8">
        <f t="shared" si="33"/>
        <v>127448474.42999999</v>
      </c>
      <c r="V380" s="60"/>
    </row>
    <row r="381" spans="1:23" ht="34.5" customHeight="1" x14ac:dyDescent="0.2">
      <c r="A381" s="90" t="s">
        <v>0</v>
      </c>
      <c r="B381" s="90"/>
      <c r="C381" s="1" t="s">
        <v>45</v>
      </c>
      <c r="D381" s="72" t="s">
        <v>417</v>
      </c>
      <c r="E381" s="72" t="s">
        <v>47</v>
      </c>
      <c r="F381" s="1" t="s">
        <v>48</v>
      </c>
      <c r="G381" s="72" t="s">
        <v>49</v>
      </c>
      <c r="H381" s="72" t="s">
        <v>50</v>
      </c>
      <c r="I381" s="1" t="s">
        <v>445</v>
      </c>
      <c r="J381" s="72" t="s">
        <v>51</v>
      </c>
      <c r="K381" s="72" t="s">
        <v>446</v>
      </c>
      <c r="L381" s="2" t="s">
        <v>53</v>
      </c>
      <c r="M381" s="2" t="s">
        <v>107</v>
      </c>
      <c r="N381" s="5" t="s">
        <v>423</v>
      </c>
      <c r="O381" s="2" t="s">
        <v>635</v>
      </c>
      <c r="P381" s="3">
        <v>2666027.04</v>
      </c>
      <c r="Q381" s="3">
        <v>2540668.56</v>
      </c>
      <c r="R381" s="3">
        <v>2719105.18</v>
      </c>
      <c r="S381" s="3">
        <v>2752870.05</v>
      </c>
      <c r="T381" s="3">
        <v>2862974.51</v>
      </c>
      <c r="U381" s="3">
        <v>2977493.49</v>
      </c>
      <c r="V381" s="60"/>
      <c r="W381" s="19"/>
    </row>
    <row r="382" spans="1:23" ht="51.75" customHeight="1" x14ac:dyDescent="0.2">
      <c r="A382" s="90" t="s">
        <v>0</v>
      </c>
      <c r="B382" s="90"/>
      <c r="C382" s="1" t="s">
        <v>45</v>
      </c>
      <c r="D382" s="72" t="s">
        <v>417</v>
      </c>
      <c r="E382" s="72" t="s">
        <v>47</v>
      </c>
      <c r="F382" s="1" t="s">
        <v>78</v>
      </c>
      <c r="G382" s="72" t="s">
        <v>51</v>
      </c>
      <c r="H382" s="72" t="s">
        <v>79</v>
      </c>
      <c r="I382" s="1" t="s">
        <v>420</v>
      </c>
      <c r="J382" s="72" t="s">
        <v>51</v>
      </c>
      <c r="K382" s="72" t="s">
        <v>118</v>
      </c>
      <c r="L382" s="2" t="s">
        <v>53</v>
      </c>
      <c r="M382" s="2" t="s">
        <v>221</v>
      </c>
      <c r="N382" s="5" t="s">
        <v>432</v>
      </c>
      <c r="O382" s="2" t="s">
        <v>635</v>
      </c>
      <c r="P382" s="3">
        <v>2526414.2599999998</v>
      </c>
      <c r="Q382" s="3">
        <v>2511004.4900000002</v>
      </c>
      <c r="R382" s="3">
        <v>2468004.38</v>
      </c>
      <c r="S382" s="3">
        <v>2499257.37</v>
      </c>
      <c r="T382" s="3">
        <v>2599218.23</v>
      </c>
      <c r="U382" s="3">
        <v>2703186.96</v>
      </c>
      <c r="V382" s="60"/>
    </row>
    <row r="383" spans="1:23" ht="36" customHeight="1" x14ac:dyDescent="0.2">
      <c r="A383" s="90" t="s">
        <v>0</v>
      </c>
      <c r="B383" s="90"/>
      <c r="C383" s="1" t="s">
        <v>447</v>
      </c>
      <c r="D383" s="72" t="s">
        <v>51</v>
      </c>
      <c r="E383" s="72" t="s">
        <v>448</v>
      </c>
      <c r="F383" s="1" t="s">
        <v>0</v>
      </c>
      <c r="G383" s="72" t="s">
        <v>0</v>
      </c>
      <c r="H383" s="72" t="s">
        <v>0</v>
      </c>
      <c r="I383" s="1" t="s">
        <v>449</v>
      </c>
      <c r="J383" s="72" t="s">
        <v>51</v>
      </c>
      <c r="K383" s="72" t="s">
        <v>450</v>
      </c>
      <c r="L383" s="2" t="s">
        <v>53</v>
      </c>
      <c r="M383" s="2" t="s">
        <v>221</v>
      </c>
      <c r="N383" s="5" t="s">
        <v>434</v>
      </c>
      <c r="O383" s="2" t="s">
        <v>635</v>
      </c>
      <c r="P383" s="3">
        <v>1847237.09</v>
      </c>
      <c r="Q383" s="3">
        <v>1841018.34</v>
      </c>
      <c r="R383" s="3">
        <v>1924266.96</v>
      </c>
      <c r="S383" s="3">
        <v>1948769.04</v>
      </c>
      <c r="T383" s="3">
        <v>2026711.4</v>
      </c>
      <c r="U383" s="3">
        <v>2107779.86</v>
      </c>
      <c r="V383" s="60"/>
    </row>
    <row r="384" spans="1:23" ht="39.75" customHeight="1" x14ac:dyDescent="0.2">
      <c r="A384" s="90" t="s">
        <v>0</v>
      </c>
      <c r="B384" s="90"/>
      <c r="C384" s="1" t="s">
        <v>59</v>
      </c>
      <c r="D384" s="72" t="s">
        <v>49</v>
      </c>
      <c r="E384" s="72" t="s">
        <v>60</v>
      </c>
      <c r="F384" s="1" t="s">
        <v>0</v>
      </c>
      <c r="G384" s="72" t="s">
        <v>0</v>
      </c>
      <c r="H384" s="72" t="s">
        <v>0</v>
      </c>
      <c r="I384" s="1" t="s">
        <v>61</v>
      </c>
      <c r="J384" s="72" t="s">
        <v>451</v>
      </c>
      <c r="K384" s="72" t="s">
        <v>62</v>
      </c>
      <c r="L384" s="2" t="s">
        <v>53</v>
      </c>
      <c r="M384" s="2" t="s">
        <v>221</v>
      </c>
      <c r="N384" s="5" t="s">
        <v>436</v>
      </c>
      <c r="O384" s="2" t="s">
        <v>635</v>
      </c>
      <c r="P384" s="3">
        <v>4984348.46</v>
      </c>
      <c r="Q384" s="3">
        <v>4969706.1399999997</v>
      </c>
      <c r="R384" s="3">
        <v>5209742.3499999996</v>
      </c>
      <c r="S384" s="3">
        <v>5058762.0599999996</v>
      </c>
      <c r="T384" s="3">
        <v>5260983.3899999997</v>
      </c>
      <c r="U384" s="3">
        <v>5471422.7199999997</v>
      </c>
      <c r="V384" s="60"/>
    </row>
    <row r="385" spans="1:22" ht="34.5" customHeight="1" x14ac:dyDescent="0.2">
      <c r="A385" s="90" t="s">
        <v>0</v>
      </c>
      <c r="B385" s="90"/>
      <c r="C385" s="1" t="s">
        <v>0</v>
      </c>
      <c r="D385" s="72" t="s">
        <v>0</v>
      </c>
      <c r="E385" s="72" t="s">
        <v>0</v>
      </c>
      <c r="F385" s="1" t="s">
        <v>0</v>
      </c>
      <c r="G385" s="72" t="s">
        <v>0</v>
      </c>
      <c r="H385" s="72" t="s">
        <v>0</v>
      </c>
      <c r="I385" s="1" t="s">
        <v>64</v>
      </c>
      <c r="J385" s="72" t="s">
        <v>117</v>
      </c>
      <c r="K385" s="72" t="s">
        <v>66</v>
      </c>
      <c r="L385" s="2" t="s">
        <v>53</v>
      </c>
      <c r="M385" s="2" t="s">
        <v>73</v>
      </c>
      <c r="N385" s="5" t="s">
        <v>437</v>
      </c>
      <c r="O385" s="2" t="s">
        <v>635</v>
      </c>
      <c r="P385" s="3">
        <v>9963505.8800000008</v>
      </c>
      <c r="Q385" s="3">
        <v>9963393.2699999996</v>
      </c>
      <c r="R385" s="3">
        <v>10198940.939999999</v>
      </c>
      <c r="S385" s="3">
        <v>10504642.039999999</v>
      </c>
      <c r="T385" s="3">
        <v>10924547.15</v>
      </c>
      <c r="U385" s="3">
        <v>11361529.039999999</v>
      </c>
      <c r="V385" s="60"/>
    </row>
    <row r="386" spans="1:22" ht="33.75" customHeight="1" x14ac:dyDescent="0.2">
      <c r="A386" s="90" t="s">
        <v>0</v>
      </c>
      <c r="B386" s="90"/>
      <c r="C386" s="1" t="s">
        <v>0</v>
      </c>
      <c r="D386" s="72" t="s">
        <v>0</v>
      </c>
      <c r="E386" s="72" t="s">
        <v>0</v>
      </c>
      <c r="F386" s="1" t="s">
        <v>0</v>
      </c>
      <c r="G386" s="72" t="s">
        <v>0</v>
      </c>
      <c r="H386" s="72" t="s">
        <v>0</v>
      </c>
      <c r="I386" s="1" t="s">
        <v>659</v>
      </c>
      <c r="J386" s="72" t="s">
        <v>614</v>
      </c>
      <c r="K386" s="72" t="s">
        <v>660</v>
      </c>
      <c r="L386" s="2" t="s">
        <v>53</v>
      </c>
      <c r="M386" s="2" t="s">
        <v>73</v>
      </c>
      <c r="N386" s="5" t="s">
        <v>439</v>
      </c>
      <c r="O386" s="2" t="s">
        <v>635</v>
      </c>
      <c r="P386" s="3">
        <v>19867516.41</v>
      </c>
      <c r="Q386" s="3">
        <v>19867371.379999999</v>
      </c>
      <c r="R386" s="3">
        <v>20858386.190000001</v>
      </c>
      <c r="S386" s="3">
        <v>21316751.66</v>
      </c>
      <c r="T386" s="3">
        <v>22169022.010000002</v>
      </c>
      <c r="U386" s="3">
        <v>23055782.899999999</v>
      </c>
      <c r="V386" s="60"/>
    </row>
    <row r="387" spans="1:22" ht="53.25" customHeight="1" x14ac:dyDescent="0.2">
      <c r="A387" s="90" t="s">
        <v>0</v>
      </c>
      <c r="B387" s="90"/>
      <c r="C387" s="1" t="s">
        <v>0</v>
      </c>
      <c r="D387" s="72" t="s">
        <v>0</v>
      </c>
      <c r="E387" s="72" t="s">
        <v>0</v>
      </c>
      <c r="F387" s="1" t="s">
        <v>0</v>
      </c>
      <c r="G387" s="72" t="s">
        <v>0</v>
      </c>
      <c r="H387" s="72" t="s">
        <v>0</v>
      </c>
      <c r="I387" s="1" t="s">
        <v>675</v>
      </c>
      <c r="J387" s="72" t="s">
        <v>51</v>
      </c>
      <c r="K387" s="72" t="s">
        <v>660</v>
      </c>
      <c r="L387" s="2" t="s">
        <v>53</v>
      </c>
      <c r="M387" s="2" t="s">
        <v>73</v>
      </c>
      <c r="N387" s="5" t="s">
        <v>440</v>
      </c>
      <c r="O387" s="2" t="s">
        <v>635</v>
      </c>
      <c r="P387" s="3">
        <v>64553927.579999998</v>
      </c>
      <c r="Q387" s="3">
        <v>64406824.920000002</v>
      </c>
      <c r="R387" s="3">
        <v>59617295.299999997</v>
      </c>
      <c r="S387" s="3">
        <v>60085812.890000001</v>
      </c>
      <c r="T387" s="3">
        <v>62487605.670000002</v>
      </c>
      <c r="U387" s="3">
        <v>64986236.299999997</v>
      </c>
      <c r="V387" s="60"/>
    </row>
    <row r="388" spans="1:22" ht="15" customHeight="1" x14ac:dyDescent="0.2">
      <c r="A388" s="90"/>
      <c r="B388" s="90"/>
      <c r="C388" s="1"/>
      <c r="D388" s="72"/>
      <c r="E388" s="72"/>
      <c r="F388" s="1"/>
      <c r="G388" s="72"/>
      <c r="H388" s="72"/>
      <c r="I388" s="1"/>
      <c r="J388" s="72"/>
      <c r="K388" s="72"/>
      <c r="L388" s="2" t="s">
        <v>53</v>
      </c>
      <c r="M388" s="2" t="s">
        <v>73</v>
      </c>
      <c r="N388" s="5" t="s">
        <v>765</v>
      </c>
      <c r="O388" s="2">
        <v>100</v>
      </c>
      <c r="P388" s="3">
        <v>0</v>
      </c>
      <c r="Q388" s="3">
        <v>0</v>
      </c>
      <c r="R388" s="3">
        <v>5499301.4100000001</v>
      </c>
      <c r="S388" s="3">
        <v>5554382.21</v>
      </c>
      <c r="T388" s="3">
        <v>5776466.2000000002</v>
      </c>
      <c r="U388" s="3">
        <v>6007524.8499999996</v>
      </c>
      <c r="V388" s="60"/>
    </row>
    <row r="389" spans="1:22" ht="12.75" customHeight="1" x14ac:dyDescent="0.2">
      <c r="A389" s="90"/>
      <c r="B389" s="90"/>
      <c r="C389" s="1"/>
      <c r="D389" s="72"/>
      <c r="E389" s="72"/>
      <c r="F389" s="1"/>
      <c r="G389" s="72"/>
      <c r="H389" s="72"/>
      <c r="I389" s="1"/>
      <c r="J389" s="72"/>
      <c r="K389" s="72"/>
      <c r="L389" s="2" t="s">
        <v>53</v>
      </c>
      <c r="M389" s="2" t="s">
        <v>73</v>
      </c>
      <c r="N389" s="5" t="s">
        <v>707</v>
      </c>
      <c r="O389" s="2">
        <v>100</v>
      </c>
      <c r="P389" s="3">
        <v>5334102.3600000003</v>
      </c>
      <c r="Q389" s="3">
        <v>4829869.22</v>
      </c>
      <c r="R389" s="3">
        <v>5453909.2599999998</v>
      </c>
      <c r="S389" s="3">
        <v>5508508.3099999996</v>
      </c>
      <c r="T389" s="3">
        <v>5728786.29</v>
      </c>
      <c r="U389" s="3">
        <v>5957937.7400000002</v>
      </c>
      <c r="V389" s="60"/>
    </row>
    <row r="390" spans="1:22" ht="10.9" customHeight="1" x14ac:dyDescent="0.2">
      <c r="A390" s="90"/>
      <c r="B390" s="90"/>
      <c r="C390" s="1"/>
      <c r="D390" s="72"/>
      <c r="E390" s="72"/>
      <c r="F390" s="1"/>
      <c r="G390" s="72"/>
      <c r="H390" s="72"/>
      <c r="I390" s="1"/>
      <c r="J390" s="72"/>
      <c r="K390" s="72"/>
      <c r="L390" s="2" t="s">
        <v>53</v>
      </c>
      <c r="M390" s="2" t="s">
        <v>73</v>
      </c>
      <c r="N390" s="5" t="s">
        <v>816</v>
      </c>
      <c r="O390" s="2" t="s">
        <v>635</v>
      </c>
      <c r="P390" s="3">
        <v>1250166</v>
      </c>
      <c r="Q390" s="3">
        <v>1250166</v>
      </c>
      <c r="R390" s="3">
        <v>0</v>
      </c>
      <c r="S390" s="3">
        <v>0</v>
      </c>
      <c r="T390" s="3">
        <v>0</v>
      </c>
      <c r="U390" s="3">
        <v>0</v>
      </c>
      <c r="V390" s="60"/>
    </row>
    <row r="391" spans="1:22" ht="10.9" customHeight="1" x14ac:dyDescent="0.2">
      <c r="A391" s="90" t="s">
        <v>0</v>
      </c>
      <c r="B391" s="90"/>
      <c r="C391" s="1" t="s">
        <v>0</v>
      </c>
      <c r="D391" s="72" t="s">
        <v>0</v>
      </c>
      <c r="E391" s="72" t="s">
        <v>0</v>
      </c>
      <c r="F391" s="1" t="s">
        <v>0</v>
      </c>
      <c r="G391" s="72" t="s">
        <v>0</v>
      </c>
      <c r="H391" s="72" t="s">
        <v>0</v>
      </c>
      <c r="I391" s="1" t="s">
        <v>0</v>
      </c>
      <c r="J391" s="72" t="s">
        <v>0</v>
      </c>
      <c r="K391" s="72" t="s">
        <v>0</v>
      </c>
      <c r="L391" s="2" t="s">
        <v>53</v>
      </c>
      <c r="M391" s="2" t="s">
        <v>151</v>
      </c>
      <c r="N391" s="5" t="s">
        <v>442</v>
      </c>
      <c r="O391" s="2" t="s">
        <v>635</v>
      </c>
      <c r="P391" s="3">
        <v>1541649.82</v>
      </c>
      <c r="Q391" s="3">
        <v>1533741.74</v>
      </c>
      <c r="R391" s="3">
        <v>1580895.46</v>
      </c>
      <c r="S391" s="3">
        <v>1596749.77</v>
      </c>
      <c r="T391" s="3">
        <v>1660602.78</v>
      </c>
      <c r="U391" s="3">
        <v>1727026.9</v>
      </c>
      <c r="V391" s="60"/>
    </row>
    <row r="392" spans="1:22" ht="10.9" customHeight="1" x14ac:dyDescent="0.2">
      <c r="A392" s="90" t="s">
        <v>0</v>
      </c>
      <c r="B392" s="90"/>
      <c r="C392" s="1" t="s">
        <v>0</v>
      </c>
      <c r="D392" s="72" t="s">
        <v>0</v>
      </c>
      <c r="E392" s="72" t="s">
        <v>0</v>
      </c>
      <c r="F392" s="1" t="s">
        <v>682</v>
      </c>
      <c r="G392" s="72" t="s">
        <v>0</v>
      </c>
      <c r="H392" s="72" t="s">
        <v>0</v>
      </c>
      <c r="I392" s="1" t="s">
        <v>0</v>
      </c>
      <c r="J392" s="72" t="s">
        <v>0</v>
      </c>
      <c r="K392" s="72" t="s">
        <v>0</v>
      </c>
      <c r="L392" s="2" t="s">
        <v>53</v>
      </c>
      <c r="M392" s="2" t="s">
        <v>151</v>
      </c>
      <c r="N392" s="5" t="s">
        <v>443</v>
      </c>
      <c r="O392" s="2" t="s">
        <v>635</v>
      </c>
      <c r="P392" s="3">
        <v>0</v>
      </c>
      <c r="Q392" s="3"/>
      <c r="R392" s="3">
        <v>349780.66</v>
      </c>
      <c r="S392" s="3">
        <v>1010135.85</v>
      </c>
      <c r="T392" s="3">
        <v>1050532.3799999999</v>
      </c>
      <c r="U392" s="3">
        <v>1092553.67</v>
      </c>
      <c r="V392" s="60"/>
    </row>
    <row r="393" spans="1:22" ht="9.75" customHeight="1" x14ac:dyDescent="0.2">
      <c r="A393" s="120" t="s">
        <v>887</v>
      </c>
      <c r="B393" s="121"/>
      <c r="C393" s="124"/>
      <c r="D393" s="124"/>
      <c r="E393" s="124"/>
      <c r="F393" s="124"/>
      <c r="G393" s="124"/>
      <c r="H393" s="124"/>
      <c r="I393" s="124"/>
      <c r="J393" s="124"/>
      <c r="K393" s="124"/>
      <c r="L393" s="124"/>
      <c r="M393" s="124"/>
      <c r="N393" s="124"/>
      <c r="O393" s="125"/>
      <c r="P393" s="20">
        <f>P394+P395</f>
        <v>14049900.059999999</v>
      </c>
      <c r="Q393" s="20">
        <f t="shared" ref="Q393:U393" si="34">Q394+Q395</f>
        <v>4664157.72</v>
      </c>
      <c r="R393" s="20">
        <f t="shared" si="34"/>
        <v>3516410.7199999997</v>
      </c>
      <c r="S393" s="20">
        <f t="shared" si="34"/>
        <v>13005834.109999999</v>
      </c>
      <c r="T393" s="20">
        <f t="shared" si="34"/>
        <v>19253573.889999997</v>
      </c>
      <c r="U393" s="20">
        <f t="shared" si="34"/>
        <v>32141540.486174863</v>
      </c>
      <c r="V393" s="60"/>
    </row>
    <row r="394" spans="1:22" ht="51" customHeight="1" x14ac:dyDescent="0.2">
      <c r="A394" s="82" t="s">
        <v>0</v>
      </c>
      <c r="B394" s="104"/>
      <c r="C394" s="15" t="s">
        <v>452</v>
      </c>
      <c r="D394" s="21" t="s">
        <v>453</v>
      </c>
      <c r="E394" s="21" t="s">
        <v>454</v>
      </c>
      <c r="F394" s="15" t="s">
        <v>0</v>
      </c>
      <c r="G394" s="21" t="s">
        <v>0</v>
      </c>
      <c r="H394" s="21" t="s">
        <v>0</v>
      </c>
      <c r="I394" s="15" t="s">
        <v>420</v>
      </c>
      <c r="J394" s="21" t="s">
        <v>51</v>
      </c>
      <c r="K394" s="21" t="s">
        <v>118</v>
      </c>
      <c r="L394" s="10" t="s">
        <v>33</v>
      </c>
      <c r="M394" s="10" t="s">
        <v>53</v>
      </c>
      <c r="N394" s="9" t="s">
        <v>708</v>
      </c>
      <c r="O394" s="10">
        <v>700</v>
      </c>
      <c r="P394" s="7">
        <f>14121697.86-P397</f>
        <v>14049900.059999999</v>
      </c>
      <c r="Q394" s="7">
        <f>4735955.52-Q397</f>
        <v>4664157.72</v>
      </c>
      <c r="R394" s="7">
        <f>3566527.3-R397</f>
        <v>3516410.7199999997</v>
      </c>
      <c r="S394" s="7">
        <f>13054634.52-S397</f>
        <v>13005834.109999999</v>
      </c>
      <c r="T394" s="7">
        <f>19280127.31-T397</f>
        <v>19253573.889999997</v>
      </c>
      <c r="U394" s="7">
        <f>32145447.59-U397</f>
        <v>32141540.486174863</v>
      </c>
      <c r="V394" s="60"/>
    </row>
    <row r="395" spans="1:22" ht="54" customHeight="1" x14ac:dyDescent="0.2">
      <c r="A395" s="84"/>
      <c r="B395" s="105"/>
      <c r="C395" s="22"/>
      <c r="D395" s="23"/>
      <c r="E395" s="23"/>
      <c r="F395" s="22"/>
      <c r="G395" s="23"/>
      <c r="H395" s="23"/>
      <c r="I395" s="22" t="s">
        <v>675</v>
      </c>
      <c r="J395" s="23" t="s">
        <v>51</v>
      </c>
      <c r="K395" s="23" t="s">
        <v>660</v>
      </c>
      <c r="L395" s="54"/>
      <c r="M395" s="54"/>
      <c r="N395" s="55"/>
      <c r="O395" s="54"/>
      <c r="P395" s="24"/>
      <c r="Q395" s="24"/>
      <c r="R395" s="24"/>
      <c r="S395" s="24"/>
      <c r="T395" s="24"/>
      <c r="U395" s="24"/>
      <c r="V395" s="60"/>
    </row>
    <row r="396" spans="1:22" ht="8.25" customHeight="1" x14ac:dyDescent="0.2">
      <c r="A396" s="134" t="s">
        <v>888</v>
      </c>
      <c r="B396" s="134"/>
      <c r="C396" s="134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56">
        <f>P397+P398</f>
        <v>71797.8</v>
      </c>
      <c r="Q396" s="56">
        <f t="shared" ref="Q396:U396" si="35">Q397+Q398</f>
        <v>71797.8</v>
      </c>
      <c r="R396" s="56">
        <f t="shared" si="35"/>
        <v>50116.58</v>
      </c>
      <c r="S396" s="56">
        <f t="shared" si="35"/>
        <v>48800.41</v>
      </c>
      <c r="T396" s="56">
        <f t="shared" si="35"/>
        <v>26553.42</v>
      </c>
      <c r="U396" s="56">
        <f t="shared" si="35"/>
        <v>3907.1038251366122</v>
      </c>
      <c r="V396" s="60"/>
    </row>
    <row r="397" spans="1:22" ht="51" customHeight="1" x14ac:dyDescent="0.2">
      <c r="A397" s="97" t="s">
        <v>0</v>
      </c>
      <c r="B397" s="97"/>
      <c r="C397" s="15" t="s">
        <v>452</v>
      </c>
      <c r="D397" s="21" t="s">
        <v>453</v>
      </c>
      <c r="E397" s="21" t="s">
        <v>454</v>
      </c>
      <c r="F397" s="15" t="s">
        <v>455</v>
      </c>
      <c r="G397" s="21" t="s">
        <v>51</v>
      </c>
      <c r="H397" s="21" t="s">
        <v>456</v>
      </c>
      <c r="I397" s="15" t="s">
        <v>420</v>
      </c>
      <c r="J397" s="21" t="s">
        <v>51</v>
      </c>
      <c r="K397" s="21" t="s">
        <v>118</v>
      </c>
      <c r="L397" s="10" t="s">
        <v>33</v>
      </c>
      <c r="M397" s="10" t="s">
        <v>53</v>
      </c>
      <c r="N397" s="9" t="s">
        <v>708</v>
      </c>
      <c r="O397" s="10">
        <v>700</v>
      </c>
      <c r="P397" s="7">
        <v>71797.8</v>
      </c>
      <c r="Q397" s="7">
        <v>71797.8</v>
      </c>
      <c r="R397" s="7">
        <v>50116.58</v>
      </c>
      <c r="S397" s="7">
        <v>48800.41</v>
      </c>
      <c r="T397" s="7">
        <v>26553.42</v>
      </c>
      <c r="U397" s="7">
        <v>3907.1038251366122</v>
      </c>
      <c r="V397" s="60"/>
    </row>
    <row r="398" spans="1:22" ht="54.75" customHeight="1" x14ac:dyDescent="0.2">
      <c r="A398" s="97"/>
      <c r="B398" s="97"/>
      <c r="C398" s="15"/>
      <c r="D398" s="21"/>
      <c r="E398" s="21"/>
      <c r="F398" s="15"/>
      <c r="G398" s="21"/>
      <c r="H398" s="21"/>
      <c r="I398" s="15" t="s">
        <v>675</v>
      </c>
      <c r="J398" s="21" t="s">
        <v>51</v>
      </c>
      <c r="K398" s="21" t="s">
        <v>660</v>
      </c>
      <c r="L398" s="10"/>
      <c r="M398" s="10"/>
      <c r="N398" s="9"/>
      <c r="O398" s="10"/>
      <c r="P398" s="7"/>
      <c r="Q398" s="7"/>
      <c r="R398" s="7"/>
      <c r="S398" s="7"/>
      <c r="T398" s="7"/>
      <c r="U398" s="7"/>
      <c r="V398" s="60"/>
    </row>
    <row r="399" spans="1:22" ht="9" customHeight="1" x14ac:dyDescent="0.2">
      <c r="A399" s="126" t="s">
        <v>457</v>
      </c>
      <c r="B399" s="127"/>
      <c r="C399" s="127"/>
      <c r="D399" s="127"/>
      <c r="E399" s="127"/>
      <c r="F399" s="127"/>
      <c r="G399" s="127"/>
      <c r="H399" s="127"/>
      <c r="I399" s="127"/>
      <c r="J399" s="127"/>
      <c r="K399" s="127"/>
      <c r="L399" s="127"/>
      <c r="M399" s="127"/>
      <c r="N399" s="127"/>
      <c r="O399" s="128"/>
      <c r="P399" s="25">
        <f t="shared" ref="P399:U399" si="36">SUM(P400:P427)</f>
        <v>136632573.59999999</v>
      </c>
      <c r="Q399" s="25">
        <f t="shared" si="36"/>
        <v>136531700.38999999</v>
      </c>
      <c r="R399" s="25">
        <f t="shared" si="36"/>
        <v>157034556.40000001</v>
      </c>
      <c r="S399" s="25">
        <f t="shared" si="36"/>
        <v>123306236.00999999</v>
      </c>
      <c r="T399" s="25">
        <f t="shared" si="36"/>
        <v>95498659.969999984</v>
      </c>
      <c r="U399" s="25">
        <f t="shared" si="36"/>
        <v>98564006.429999992</v>
      </c>
      <c r="V399" s="60"/>
    </row>
    <row r="400" spans="1:22" ht="45.75" customHeight="1" x14ac:dyDescent="0.2">
      <c r="A400" s="90" t="s">
        <v>0</v>
      </c>
      <c r="B400" s="90"/>
      <c r="C400" s="1" t="s">
        <v>45</v>
      </c>
      <c r="D400" s="72" t="s">
        <v>458</v>
      </c>
      <c r="E400" s="72" t="s">
        <v>47</v>
      </c>
      <c r="F400" s="1" t="s">
        <v>78</v>
      </c>
      <c r="G400" s="72" t="s">
        <v>51</v>
      </c>
      <c r="H400" s="72" t="s">
        <v>79</v>
      </c>
      <c r="I400" s="1" t="s">
        <v>80</v>
      </c>
      <c r="J400" s="72" t="s">
        <v>51</v>
      </c>
      <c r="K400" s="72" t="s">
        <v>81</v>
      </c>
      <c r="L400" s="2" t="s">
        <v>53</v>
      </c>
      <c r="M400" s="2" t="s">
        <v>33</v>
      </c>
      <c r="N400" s="5" t="s">
        <v>709</v>
      </c>
      <c r="O400" s="2">
        <v>600</v>
      </c>
      <c r="P400" s="3">
        <v>38613618.469999999</v>
      </c>
      <c r="Q400" s="3">
        <v>38613618.469999999</v>
      </c>
      <c r="R400" s="3">
        <v>41160862.359999999</v>
      </c>
      <c r="S400" s="3">
        <v>44899655.920000002</v>
      </c>
      <c r="T400" s="3">
        <v>46695642.149999999</v>
      </c>
      <c r="U400" s="3">
        <v>48563467.829999998</v>
      </c>
      <c r="V400" s="60"/>
    </row>
    <row r="401" spans="1:22" ht="37.5" customHeight="1" x14ac:dyDescent="0.2">
      <c r="A401" s="90" t="s">
        <v>0</v>
      </c>
      <c r="B401" s="90"/>
      <c r="C401" s="1" t="s">
        <v>0</v>
      </c>
      <c r="D401" s="72" t="s">
        <v>0</v>
      </c>
      <c r="E401" s="72" t="s">
        <v>0</v>
      </c>
      <c r="F401" s="1" t="s">
        <v>85</v>
      </c>
      <c r="G401" s="72" t="s">
        <v>460</v>
      </c>
      <c r="H401" s="72" t="s">
        <v>87</v>
      </c>
      <c r="I401" s="1" t="s">
        <v>222</v>
      </c>
      <c r="J401" s="72" t="s">
        <v>337</v>
      </c>
      <c r="K401" s="72" t="s">
        <v>223</v>
      </c>
      <c r="L401" s="2" t="s">
        <v>53</v>
      </c>
      <c r="M401" s="2" t="s">
        <v>33</v>
      </c>
      <c r="N401" s="5" t="s">
        <v>710</v>
      </c>
      <c r="O401" s="2">
        <v>600</v>
      </c>
      <c r="P401" s="3">
        <v>2035594.85</v>
      </c>
      <c r="Q401" s="3">
        <v>2035594.85</v>
      </c>
      <c r="R401" s="3">
        <v>2564921.9</v>
      </c>
      <c r="S401" s="3">
        <v>1847852.71</v>
      </c>
      <c r="T401" s="3">
        <v>1600141.71</v>
      </c>
      <c r="U401" s="3">
        <v>1600141.71</v>
      </c>
      <c r="V401" s="60"/>
    </row>
    <row r="402" spans="1:22" ht="30" customHeight="1" x14ac:dyDescent="0.2">
      <c r="A402" s="90" t="s">
        <v>0</v>
      </c>
      <c r="B402" s="90"/>
      <c r="C402" s="1" t="s">
        <v>0</v>
      </c>
      <c r="D402" s="72" t="s">
        <v>0</v>
      </c>
      <c r="E402" s="72" t="s">
        <v>0</v>
      </c>
      <c r="F402" s="1" t="s">
        <v>0</v>
      </c>
      <c r="G402" s="72" t="s">
        <v>0</v>
      </c>
      <c r="H402" s="72" t="s">
        <v>0</v>
      </c>
      <c r="I402" s="1" t="s">
        <v>462</v>
      </c>
      <c r="J402" s="72" t="s">
        <v>51</v>
      </c>
      <c r="K402" s="72" t="s">
        <v>463</v>
      </c>
      <c r="L402" s="2" t="s">
        <v>53</v>
      </c>
      <c r="M402" s="2" t="s">
        <v>33</v>
      </c>
      <c r="N402" s="5" t="s">
        <v>711</v>
      </c>
      <c r="O402" s="2">
        <v>600</v>
      </c>
      <c r="P402" s="3">
        <v>6091116.9100000001</v>
      </c>
      <c r="Q402" s="3">
        <v>6091116.9100000001</v>
      </c>
      <c r="R402" s="3">
        <v>5523650.5099999998</v>
      </c>
      <c r="S402" s="3">
        <v>5577145.4199999999</v>
      </c>
      <c r="T402" s="3">
        <v>5759504.9000000004</v>
      </c>
      <c r="U402" s="3">
        <v>5826083.3700000001</v>
      </c>
      <c r="V402" s="60"/>
    </row>
    <row r="403" spans="1:22" ht="51.75" customHeight="1" x14ac:dyDescent="0.2">
      <c r="A403" s="90" t="s">
        <v>0</v>
      </c>
      <c r="B403" s="90"/>
      <c r="C403" s="1" t="s">
        <v>0</v>
      </c>
      <c r="D403" s="72" t="s">
        <v>0</v>
      </c>
      <c r="E403" s="72" t="s">
        <v>0</v>
      </c>
      <c r="F403" s="1" t="s">
        <v>0</v>
      </c>
      <c r="G403" s="72" t="s">
        <v>0</v>
      </c>
      <c r="H403" s="72" t="s">
        <v>0</v>
      </c>
      <c r="I403" s="1" t="s">
        <v>187</v>
      </c>
      <c r="J403" s="72" t="s">
        <v>51</v>
      </c>
      <c r="K403" s="72" t="s">
        <v>188</v>
      </c>
      <c r="L403" s="2" t="s">
        <v>53</v>
      </c>
      <c r="M403" s="2" t="s">
        <v>33</v>
      </c>
      <c r="N403" s="5" t="s">
        <v>712</v>
      </c>
      <c r="O403" s="2">
        <v>600</v>
      </c>
      <c r="P403" s="3">
        <v>7469511.2599999998</v>
      </c>
      <c r="Q403" s="3">
        <v>7469511.2599999998</v>
      </c>
      <c r="R403" s="3">
        <v>9623046.8499999996</v>
      </c>
      <c r="S403" s="3">
        <v>6651123.0999999996</v>
      </c>
      <c r="T403" s="3">
        <v>6653053.7599999998</v>
      </c>
      <c r="U403" s="3">
        <v>6592077.29</v>
      </c>
      <c r="V403" s="60"/>
    </row>
    <row r="404" spans="1:22" ht="31.5" customHeight="1" x14ac:dyDescent="0.2">
      <c r="A404" s="90" t="s">
        <v>0</v>
      </c>
      <c r="B404" s="90"/>
      <c r="C404" s="1" t="s">
        <v>0</v>
      </c>
      <c r="D404" s="72" t="s">
        <v>0</v>
      </c>
      <c r="E404" s="72" t="s">
        <v>0</v>
      </c>
      <c r="F404" s="1" t="s">
        <v>0</v>
      </c>
      <c r="G404" s="72" t="s">
        <v>0</v>
      </c>
      <c r="H404" s="72" t="s">
        <v>0</v>
      </c>
      <c r="I404" s="1" t="s">
        <v>673</v>
      </c>
      <c r="J404" s="72" t="s">
        <v>337</v>
      </c>
      <c r="K404" s="72" t="s">
        <v>662</v>
      </c>
      <c r="L404" s="2" t="s">
        <v>53</v>
      </c>
      <c r="M404" s="2" t="s">
        <v>33</v>
      </c>
      <c r="N404" s="5" t="s">
        <v>713</v>
      </c>
      <c r="O404" s="2">
        <v>600</v>
      </c>
      <c r="P404" s="3">
        <v>200000</v>
      </c>
      <c r="Q404" s="3">
        <v>200000</v>
      </c>
      <c r="R404" s="3">
        <v>4139392.66</v>
      </c>
      <c r="S404" s="3">
        <v>0</v>
      </c>
      <c r="T404" s="3">
        <v>0</v>
      </c>
      <c r="U404" s="3">
        <v>0</v>
      </c>
      <c r="V404" s="60"/>
    </row>
    <row r="405" spans="1:22" ht="47.25" customHeight="1" x14ac:dyDescent="0.2">
      <c r="A405" s="90" t="s">
        <v>0</v>
      </c>
      <c r="B405" s="90"/>
      <c r="C405" s="1" t="s">
        <v>0</v>
      </c>
      <c r="D405" s="72" t="s">
        <v>0</v>
      </c>
      <c r="E405" s="72" t="s">
        <v>0</v>
      </c>
      <c r="F405" s="1" t="s">
        <v>0</v>
      </c>
      <c r="G405" s="72" t="s">
        <v>0</v>
      </c>
      <c r="H405" s="72" t="s">
        <v>0</v>
      </c>
      <c r="I405" s="1" t="s">
        <v>97</v>
      </c>
      <c r="J405" s="72" t="s">
        <v>51</v>
      </c>
      <c r="K405" s="72" t="s">
        <v>98</v>
      </c>
      <c r="L405" s="2" t="s">
        <v>53</v>
      </c>
      <c r="M405" s="2" t="s">
        <v>33</v>
      </c>
      <c r="N405" s="5" t="s">
        <v>714</v>
      </c>
      <c r="O405" s="2">
        <v>600</v>
      </c>
      <c r="P405" s="3">
        <v>26300593.960000001</v>
      </c>
      <c r="Q405" s="3">
        <v>26300593.960000001</v>
      </c>
      <c r="R405" s="3">
        <v>33581178.340000004</v>
      </c>
      <c r="S405" s="3">
        <v>2415000</v>
      </c>
      <c r="T405" s="3">
        <v>0</v>
      </c>
      <c r="U405" s="3">
        <v>0</v>
      </c>
      <c r="V405" s="60"/>
    </row>
    <row r="406" spans="1:22" ht="35.25" customHeight="1" x14ac:dyDescent="0.2">
      <c r="A406" s="90"/>
      <c r="B406" s="90"/>
      <c r="C406" s="1" t="s">
        <v>0</v>
      </c>
      <c r="D406" s="72" t="s">
        <v>0</v>
      </c>
      <c r="E406" s="72" t="s">
        <v>0</v>
      </c>
      <c r="F406" s="1" t="s">
        <v>0</v>
      </c>
      <c r="G406" s="72" t="s">
        <v>0</v>
      </c>
      <c r="H406" s="72" t="s">
        <v>0</v>
      </c>
      <c r="I406" s="1" t="s">
        <v>99</v>
      </c>
      <c r="J406" s="72" t="s">
        <v>51</v>
      </c>
      <c r="K406" s="72" t="s">
        <v>100</v>
      </c>
      <c r="L406" s="2" t="s">
        <v>53</v>
      </c>
      <c r="M406" s="2">
        <v>13</v>
      </c>
      <c r="N406" s="5" t="s">
        <v>737</v>
      </c>
      <c r="O406" s="2">
        <v>600</v>
      </c>
      <c r="P406" s="3">
        <v>600000</v>
      </c>
      <c r="Q406" s="3">
        <v>600000</v>
      </c>
      <c r="R406" s="3">
        <v>0</v>
      </c>
      <c r="S406" s="3">
        <v>0</v>
      </c>
      <c r="T406" s="3">
        <v>0</v>
      </c>
      <c r="U406" s="3">
        <v>0</v>
      </c>
      <c r="V406" s="60"/>
    </row>
    <row r="407" spans="1:22" ht="39.75" customHeight="1" x14ac:dyDescent="0.2">
      <c r="A407" s="90"/>
      <c r="B407" s="90"/>
      <c r="C407" s="1" t="s">
        <v>0</v>
      </c>
      <c r="D407" s="72" t="s">
        <v>0</v>
      </c>
      <c r="E407" s="72" t="s">
        <v>0</v>
      </c>
      <c r="F407" s="1" t="s">
        <v>0</v>
      </c>
      <c r="G407" s="72" t="s">
        <v>0</v>
      </c>
      <c r="H407" s="72" t="s">
        <v>0</v>
      </c>
      <c r="I407" s="1" t="s">
        <v>468</v>
      </c>
      <c r="J407" s="72" t="s">
        <v>51</v>
      </c>
      <c r="K407" s="72" t="s">
        <v>469</v>
      </c>
      <c r="L407" s="2" t="s">
        <v>53</v>
      </c>
      <c r="M407" s="2">
        <v>13</v>
      </c>
      <c r="N407" s="5" t="s">
        <v>790</v>
      </c>
      <c r="O407" s="2">
        <v>400</v>
      </c>
      <c r="P407" s="3">
        <v>560741</v>
      </c>
      <c r="Q407" s="3">
        <v>560741</v>
      </c>
      <c r="R407" s="3">
        <v>0</v>
      </c>
      <c r="S407" s="3">
        <v>0</v>
      </c>
      <c r="T407" s="3">
        <v>0</v>
      </c>
      <c r="U407" s="3">
        <v>0</v>
      </c>
      <c r="V407" s="60"/>
    </row>
    <row r="408" spans="1:22" ht="33.75" customHeight="1" x14ac:dyDescent="0.2">
      <c r="A408" s="90"/>
      <c r="B408" s="90"/>
      <c r="C408" s="1"/>
      <c r="D408" s="72"/>
      <c r="E408" s="72"/>
      <c r="F408" s="1"/>
      <c r="G408" s="72"/>
      <c r="H408" s="72"/>
      <c r="I408" s="1" t="s">
        <v>471</v>
      </c>
      <c r="J408" s="72" t="s">
        <v>51</v>
      </c>
      <c r="K408" s="72" t="s">
        <v>472</v>
      </c>
      <c r="L408" s="2" t="s">
        <v>53</v>
      </c>
      <c r="M408" s="2">
        <v>13</v>
      </c>
      <c r="N408" s="5" t="s">
        <v>824</v>
      </c>
      <c r="O408" s="2" t="s">
        <v>633</v>
      </c>
      <c r="P408" s="3">
        <v>0</v>
      </c>
      <c r="Q408" s="3">
        <v>0</v>
      </c>
      <c r="R408" s="3">
        <v>226383.07</v>
      </c>
      <c r="S408" s="3">
        <v>0</v>
      </c>
      <c r="T408" s="3">
        <v>0</v>
      </c>
      <c r="U408" s="3">
        <v>0</v>
      </c>
      <c r="V408" s="60"/>
    </row>
    <row r="409" spans="1:22" ht="9.75" customHeight="1" x14ac:dyDescent="0.2">
      <c r="A409" s="90"/>
      <c r="B409" s="90"/>
      <c r="C409" s="1"/>
      <c r="D409" s="72"/>
      <c r="E409" s="72"/>
      <c r="F409" s="1"/>
      <c r="G409" s="72"/>
      <c r="H409" s="72"/>
      <c r="I409" s="1"/>
      <c r="J409" s="72"/>
      <c r="K409" s="72"/>
      <c r="L409" s="2" t="s">
        <v>53</v>
      </c>
      <c r="M409" s="2" t="s">
        <v>33</v>
      </c>
      <c r="N409" s="5" t="s">
        <v>461</v>
      </c>
      <c r="O409" s="2" t="s">
        <v>633</v>
      </c>
      <c r="P409" s="3">
        <v>0</v>
      </c>
      <c r="Q409" s="3">
        <v>0</v>
      </c>
      <c r="R409" s="3">
        <v>0</v>
      </c>
      <c r="S409" s="3">
        <v>65633.45</v>
      </c>
      <c r="T409" s="3">
        <v>0</v>
      </c>
      <c r="U409" s="3">
        <v>0</v>
      </c>
      <c r="V409" s="60"/>
    </row>
    <row r="410" spans="1:22" ht="9.75" customHeight="1" x14ac:dyDescent="0.2">
      <c r="A410" s="90"/>
      <c r="B410" s="90"/>
      <c r="C410" s="1"/>
      <c r="D410" s="72"/>
      <c r="E410" s="72"/>
      <c r="F410" s="1"/>
      <c r="G410" s="72"/>
      <c r="H410" s="72"/>
      <c r="I410" s="1"/>
      <c r="J410" s="72"/>
      <c r="K410" s="72"/>
      <c r="L410" s="2" t="s">
        <v>53</v>
      </c>
      <c r="M410" s="2" t="s">
        <v>33</v>
      </c>
      <c r="N410" s="5" t="s">
        <v>464</v>
      </c>
      <c r="O410" s="2" t="s">
        <v>633</v>
      </c>
      <c r="P410" s="3">
        <v>0</v>
      </c>
      <c r="Q410" s="3">
        <v>0</v>
      </c>
      <c r="R410" s="3">
        <v>0</v>
      </c>
      <c r="S410" s="3">
        <v>12594.74</v>
      </c>
      <c r="T410" s="3">
        <v>0</v>
      </c>
      <c r="U410" s="3">
        <v>0</v>
      </c>
      <c r="V410" s="60"/>
    </row>
    <row r="411" spans="1:22" ht="9.75" customHeight="1" x14ac:dyDescent="0.2">
      <c r="A411" s="90"/>
      <c r="B411" s="90"/>
      <c r="C411" s="1"/>
      <c r="D411" s="72"/>
      <c r="E411" s="72"/>
      <c r="F411" s="1"/>
      <c r="G411" s="72"/>
      <c r="H411" s="72"/>
      <c r="I411" s="1"/>
      <c r="J411" s="72"/>
      <c r="K411" s="72"/>
      <c r="L411" s="2" t="s">
        <v>53</v>
      </c>
      <c r="M411" s="2" t="s">
        <v>33</v>
      </c>
      <c r="N411" s="5" t="s">
        <v>465</v>
      </c>
      <c r="O411" s="2" t="s">
        <v>633</v>
      </c>
      <c r="P411" s="3">
        <v>0</v>
      </c>
      <c r="Q411" s="3">
        <v>0</v>
      </c>
      <c r="R411" s="3">
        <v>0</v>
      </c>
      <c r="S411" s="3">
        <v>24775964.530000001</v>
      </c>
      <c r="T411" s="3">
        <v>0</v>
      </c>
      <c r="U411" s="3">
        <v>0</v>
      </c>
      <c r="V411" s="60"/>
    </row>
    <row r="412" spans="1:22" ht="9.75" customHeight="1" x14ac:dyDescent="0.2">
      <c r="A412" s="90"/>
      <c r="B412" s="90"/>
      <c r="C412" s="1"/>
      <c r="D412" s="72"/>
      <c r="E412" s="72"/>
      <c r="F412" s="1"/>
      <c r="G412" s="72"/>
      <c r="H412" s="72"/>
      <c r="I412" s="1"/>
      <c r="J412" s="72"/>
      <c r="K412" s="72"/>
      <c r="L412" s="2" t="s">
        <v>53</v>
      </c>
      <c r="M412" s="2" t="s">
        <v>33</v>
      </c>
      <c r="N412" s="5" t="s">
        <v>466</v>
      </c>
      <c r="O412" s="2" t="s">
        <v>633</v>
      </c>
      <c r="P412" s="3">
        <v>0</v>
      </c>
      <c r="Q412" s="3">
        <v>0</v>
      </c>
      <c r="R412" s="3">
        <v>0</v>
      </c>
      <c r="S412" s="3">
        <v>333480.8</v>
      </c>
      <c r="T412" s="3">
        <v>0</v>
      </c>
      <c r="U412" s="3">
        <v>0</v>
      </c>
      <c r="V412" s="60"/>
    </row>
    <row r="413" spans="1:22" ht="9.75" customHeight="1" x14ac:dyDescent="0.2">
      <c r="A413" s="90"/>
      <c r="B413" s="90"/>
      <c r="C413" s="1"/>
      <c r="D413" s="72"/>
      <c r="E413" s="72"/>
      <c r="F413" s="1"/>
      <c r="G413" s="72"/>
      <c r="H413" s="72"/>
      <c r="I413" s="1"/>
      <c r="J413" s="72"/>
      <c r="K413" s="72"/>
      <c r="L413" s="2" t="s">
        <v>53</v>
      </c>
      <c r="M413" s="2">
        <v>13</v>
      </c>
      <c r="N413" s="5" t="s">
        <v>467</v>
      </c>
      <c r="O413" s="2" t="s">
        <v>633</v>
      </c>
      <c r="P413" s="3">
        <v>0</v>
      </c>
      <c r="Q413" s="3">
        <v>0</v>
      </c>
      <c r="R413" s="3">
        <v>0</v>
      </c>
      <c r="S413" s="3">
        <v>1623341.26</v>
      </c>
      <c r="T413" s="3">
        <v>0</v>
      </c>
      <c r="U413" s="3">
        <v>0</v>
      </c>
      <c r="V413" s="60"/>
    </row>
    <row r="414" spans="1:22" ht="9.75" customHeight="1" x14ac:dyDescent="0.2">
      <c r="A414" s="90"/>
      <c r="B414" s="90"/>
      <c r="C414" s="1"/>
      <c r="D414" s="72"/>
      <c r="E414" s="72"/>
      <c r="F414" s="1"/>
      <c r="G414" s="72"/>
      <c r="H414" s="72"/>
      <c r="I414" s="1"/>
      <c r="J414" s="72"/>
      <c r="K414" s="72"/>
      <c r="L414" s="2" t="s">
        <v>53</v>
      </c>
      <c r="M414" s="2">
        <v>13</v>
      </c>
      <c r="N414" s="5" t="s">
        <v>470</v>
      </c>
      <c r="O414" s="2">
        <v>600</v>
      </c>
      <c r="P414" s="3">
        <v>0</v>
      </c>
      <c r="Q414" s="3">
        <v>0</v>
      </c>
      <c r="R414" s="3">
        <v>0</v>
      </c>
      <c r="S414" s="3">
        <v>1336868.21</v>
      </c>
      <c r="T414" s="3">
        <v>0</v>
      </c>
      <c r="U414" s="3">
        <v>0</v>
      </c>
      <c r="V414" s="60"/>
    </row>
    <row r="415" spans="1:22" ht="10.9" customHeight="1" x14ac:dyDescent="0.2">
      <c r="A415" s="90" t="s">
        <v>0</v>
      </c>
      <c r="B415" s="90"/>
      <c r="C415" s="1" t="s">
        <v>0</v>
      </c>
      <c r="D415" s="72" t="s">
        <v>0</v>
      </c>
      <c r="E415" s="72" t="s">
        <v>0</v>
      </c>
      <c r="F415" s="1" t="s">
        <v>0</v>
      </c>
      <c r="G415" s="72" t="s">
        <v>0</v>
      </c>
      <c r="H415" s="72" t="s">
        <v>0</v>
      </c>
      <c r="I415" s="1" t="s">
        <v>0</v>
      </c>
      <c r="J415" s="72" t="s">
        <v>0</v>
      </c>
      <c r="K415" s="72" t="s">
        <v>0</v>
      </c>
      <c r="L415" s="2" t="s">
        <v>73</v>
      </c>
      <c r="M415" s="2" t="s">
        <v>30</v>
      </c>
      <c r="N415" s="5" t="s">
        <v>825</v>
      </c>
      <c r="O415" s="2" t="s">
        <v>633</v>
      </c>
      <c r="P415" s="3">
        <v>0</v>
      </c>
      <c r="Q415" s="3">
        <v>0</v>
      </c>
      <c r="R415" s="3">
        <v>1891810</v>
      </c>
      <c r="S415" s="3">
        <v>0</v>
      </c>
      <c r="T415" s="3">
        <v>0</v>
      </c>
      <c r="U415" s="3">
        <v>0</v>
      </c>
      <c r="V415" s="60"/>
    </row>
    <row r="416" spans="1:22" ht="10.9" customHeight="1" x14ac:dyDescent="0.2">
      <c r="A416" s="90"/>
      <c r="B416" s="90"/>
      <c r="C416" s="1"/>
      <c r="D416" s="72"/>
      <c r="E416" s="72"/>
      <c r="F416" s="1"/>
      <c r="G416" s="72"/>
      <c r="H416" s="72"/>
      <c r="I416" s="1"/>
      <c r="J416" s="72"/>
      <c r="K416" s="72"/>
      <c r="L416" s="2" t="s">
        <v>73</v>
      </c>
      <c r="M416" s="2" t="s">
        <v>30</v>
      </c>
      <c r="N416" s="5" t="s">
        <v>461</v>
      </c>
      <c r="O416" s="2" t="s">
        <v>633</v>
      </c>
      <c r="P416" s="3">
        <v>93699.69</v>
      </c>
      <c r="Q416" s="3">
        <v>93699.69</v>
      </c>
      <c r="R416" s="3">
        <v>65633.45</v>
      </c>
      <c r="S416" s="3">
        <v>0</v>
      </c>
      <c r="T416" s="3">
        <v>0</v>
      </c>
      <c r="U416" s="3">
        <v>0</v>
      </c>
      <c r="V416" s="60"/>
    </row>
    <row r="417" spans="1:22" ht="10.9" customHeight="1" x14ac:dyDescent="0.2">
      <c r="A417" s="90"/>
      <c r="B417" s="90"/>
      <c r="C417" s="1"/>
      <c r="D417" s="72"/>
      <c r="E417" s="72"/>
      <c r="F417" s="1"/>
      <c r="G417" s="72"/>
      <c r="H417" s="72"/>
      <c r="I417" s="1"/>
      <c r="J417" s="72"/>
      <c r="K417" s="72"/>
      <c r="L417" s="2" t="s">
        <v>73</v>
      </c>
      <c r="M417" s="2" t="s">
        <v>30</v>
      </c>
      <c r="N417" s="5" t="s">
        <v>464</v>
      </c>
      <c r="O417" s="2" t="s">
        <v>633</v>
      </c>
      <c r="P417" s="3">
        <v>19464.189999999999</v>
      </c>
      <c r="Q417" s="3">
        <v>19464.189999999999</v>
      </c>
      <c r="R417" s="3">
        <v>13634</v>
      </c>
      <c r="S417" s="3">
        <v>0</v>
      </c>
      <c r="T417" s="3">
        <v>0</v>
      </c>
      <c r="U417" s="3">
        <v>0</v>
      </c>
      <c r="V417" s="60"/>
    </row>
    <row r="418" spans="1:22" ht="10.9" customHeight="1" x14ac:dyDescent="0.2">
      <c r="A418" s="90"/>
      <c r="B418" s="90"/>
      <c r="C418" s="1"/>
      <c r="D418" s="72"/>
      <c r="E418" s="72"/>
      <c r="F418" s="1"/>
      <c r="G418" s="72"/>
      <c r="H418" s="72"/>
      <c r="I418" s="1"/>
      <c r="J418" s="72"/>
      <c r="K418" s="72"/>
      <c r="L418" s="2" t="s">
        <v>73</v>
      </c>
      <c r="M418" s="2" t="s">
        <v>30</v>
      </c>
      <c r="N418" s="5" t="s">
        <v>465</v>
      </c>
      <c r="O418" s="2" t="s">
        <v>633</v>
      </c>
      <c r="P418" s="3">
        <v>22565730.989999998</v>
      </c>
      <c r="Q418" s="3">
        <v>22565730.989999998</v>
      </c>
      <c r="R418" s="3">
        <v>23747634.27</v>
      </c>
      <c r="S418" s="3">
        <v>0</v>
      </c>
      <c r="T418" s="3">
        <v>0</v>
      </c>
      <c r="U418" s="3">
        <v>0</v>
      </c>
      <c r="V418" s="60"/>
    </row>
    <row r="419" spans="1:22" ht="10.9" customHeight="1" x14ac:dyDescent="0.2">
      <c r="A419" s="90"/>
      <c r="B419" s="90"/>
      <c r="C419" s="1"/>
      <c r="D419" s="72"/>
      <c r="E419" s="72"/>
      <c r="F419" s="1"/>
      <c r="G419" s="72"/>
      <c r="H419" s="72"/>
      <c r="I419" s="1"/>
      <c r="J419" s="72"/>
      <c r="K419" s="72"/>
      <c r="L419" s="2" t="s">
        <v>73</v>
      </c>
      <c r="M419" s="2" t="s">
        <v>30</v>
      </c>
      <c r="N419" s="5" t="s">
        <v>466</v>
      </c>
      <c r="O419" s="2" t="s">
        <v>633</v>
      </c>
      <c r="P419" s="3">
        <v>292397</v>
      </c>
      <c r="Q419" s="3">
        <v>292397</v>
      </c>
      <c r="R419" s="3">
        <v>333480.8</v>
      </c>
      <c r="S419" s="3">
        <v>0</v>
      </c>
      <c r="T419" s="3">
        <v>0</v>
      </c>
      <c r="U419" s="3">
        <v>0</v>
      </c>
      <c r="V419" s="60"/>
    </row>
    <row r="420" spans="1:22" ht="10.9" customHeight="1" x14ac:dyDescent="0.2">
      <c r="A420" s="90"/>
      <c r="B420" s="90"/>
      <c r="C420" s="1"/>
      <c r="D420" s="72"/>
      <c r="E420" s="72"/>
      <c r="F420" s="1"/>
      <c r="G420" s="72"/>
      <c r="H420" s="72"/>
      <c r="I420" s="1"/>
      <c r="J420" s="72"/>
      <c r="K420" s="72"/>
      <c r="L420" s="2" t="s">
        <v>73</v>
      </c>
      <c r="M420" s="2" t="s">
        <v>30</v>
      </c>
      <c r="N420" s="5" t="s">
        <v>467</v>
      </c>
      <c r="O420" s="2" t="s">
        <v>633</v>
      </c>
      <c r="P420" s="3">
        <v>1251754.67</v>
      </c>
      <c r="Q420" s="3">
        <v>1251754.67</v>
      </c>
      <c r="R420" s="3">
        <v>1519359.51</v>
      </c>
      <c r="S420" s="3">
        <v>0</v>
      </c>
      <c r="T420" s="3">
        <v>0</v>
      </c>
      <c r="U420" s="3">
        <v>0</v>
      </c>
      <c r="V420" s="60"/>
    </row>
    <row r="421" spans="1:22" ht="10.9" customHeight="1" x14ac:dyDescent="0.2">
      <c r="A421" s="90"/>
      <c r="B421" s="90"/>
      <c r="C421" s="1"/>
      <c r="D421" s="72"/>
      <c r="E421" s="72"/>
      <c r="F421" s="1"/>
      <c r="G421" s="72"/>
      <c r="H421" s="72"/>
      <c r="I421" s="1"/>
      <c r="J421" s="72"/>
      <c r="K421" s="72"/>
      <c r="L421" s="2" t="s">
        <v>73</v>
      </c>
      <c r="M421" s="2" t="s">
        <v>30</v>
      </c>
      <c r="N421" s="5" t="s">
        <v>470</v>
      </c>
      <c r="O421" s="2">
        <v>600</v>
      </c>
      <c r="P421" s="3">
        <v>1350788.18</v>
      </c>
      <c r="Q421" s="3">
        <v>1350788.18</v>
      </c>
      <c r="R421" s="3">
        <v>1413681.73</v>
      </c>
      <c r="S421" s="3">
        <v>0</v>
      </c>
      <c r="T421" s="3">
        <v>0</v>
      </c>
      <c r="U421" s="3">
        <v>0</v>
      </c>
      <c r="V421" s="60"/>
    </row>
    <row r="422" spans="1:22" ht="10.9" customHeight="1" x14ac:dyDescent="0.2">
      <c r="A422" s="90"/>
      <c r="B422" s="90"/>
      <c r="C422" s="1"/>
      <c r="D422" s="72"/>
      <c r="E422" s="72"/>
      <c r="F422" s="1"/>
      <c r="G422" s="72"/>
      <c r="H422" s="72"/>
      <c r="I422" s="1"/>
      <c r="J422" s="72"/>
      <c r="K422" s="72"/>
      <c r="L422" s="2" t="s">
        <v>73</v>
      </c>
      <c r="M422" s="2" t="s">
        <v>30</v>
      </c>
      <c r="N422" s="5" t="s">
        <v>655</v>
      </c>
      <c r="O422" s="2" t="s">
        <v>633</v>
      </c>
      <c r="P422" s="3">
        <v>72753</v>
      </c>
      <c r="Q422" s="3">
        <v>72753</v>
      </c>
      <c r="R422" s="3">
        <v>0</v>
      </c>
      <c r="S422" s="3">
        <v>0</v>
      </c>
      <c r="T422" s="3">
        <v>0</v>
      </c>
      <c r="U422" s="3">
        <v>0</v>
      </c>
      <c r="V422" s="60"/>
    </row>
    <row r="423" spans="1:22" ht="10.9" customHeight="1" x14ac:dyDescent="0.2">
      <c r="A423" s="90" t="s">
        <v>0</v>
      </c>
      <c r="B423" s="90"/>
      <c r="C423" s="1" t="s">
        <v>0</v>
      </c>
      <c r="D423" s="72" t="s">
        <v>0</v>
      </c>
      <c r="E423" s="72" t="s">
        <v>0</v>
      </c>
      <c r="F423" s="1" t="s">
        <v>0</v>
      </c>
      <c r="G423" s="72" t="s">
        <v>0</v>
      </c>
      <c r="H423" s="72" t="s">
        <v>0</v>
      </c>
      <c r="I423" s="1" t="s">
        <v>0</v>
      </c>
      <c r="J423" s="72" t="s">
        <v>0</v>
      </c>
      <c r="K423" s="72" t="s">
        <v>0</v>
      </c>
      <c r="L423" s="2" t="s">
        <v>106</v>
      </c>
      <c r="M423" s="2" t="s">
        <v>106</v>
      </c>
      <c r="N423" s="5" t="s">
        <v>735</v>
      </c>
      <c r="O423" s="2">
        <v>100</v>
      </c>
      <c r="P423" s="3">
        <v>24195881.350000001</v>
      </c>
      <c r="Q423" s="3">
        <v>24189633.239999998</v>
      </c>
      <c r="R423" s="3">
        <v>24957303.960000001</v>
      </c>
      <c r="S423" s="3">
        <v>28651893.68</v>
      </c>
      <c r="T423" s="3">
        <v>29797969.43</v>
      </c>
      <c r="U423" s="3">
        <v>30989888.210000001</v>
      </c>
      <c r="V423" s="60"/>
    </row>
    <row r="424" spans="1:22" ht="10.9" customHeight="1" x14ac:dyDescent="0.2">
      <c r="A424" s="90" t="s">
        <v>0</v>
      </c>
      <c r="B424" s="90"/>
      <c r="C424" s="1" t="s">
        <v>0</v>
      </c>
      <c r="D424" s="72" t="s">
        <v>0</v>
      </c>
      <c r="E424" s="72" t="s">
        <v>0</v>
      </c>
      <c r="F424" s="1" t="s">
        <v>0</v>
      </c>
      <c r="G424" s="72" t="s">
        <v>0</v>
      </c>
      <c r="H424" s="72" t="s">
        <v>0</v>
      </c>
      <c r="I424" s="1" t="s">
        <v>0</v>
      </c>
      <c r="J424" s="72" t="s">
        <v>0</v>
      </c>
      <c r="K424" s="72" t="s">
        <v>0</v>
      </c>
      <c r="L424" s="2" t="s">
        <v>106</v>
      </c>
      <c r="M424" s="2" t="s">
        <v>106</v>
      </c>
      <c r="N424" s="5" t="s">
        <v>735</v>
      </c>
      <c r="O424" s="2">
        <v>200</v>
      </c>
      <c r="P424" s="3">
        <v>1857445.49</v>
      </c>
      <c r="Q424" s="3">
        <v>1762820.39</v>
      </c>
      <c r="R424" s="3">
        <v>2746697.81</v>
      </c>
      <c r="S424" s="3">
        <v>2651762.19</v>
      </c>
      <c r="T424" s="3">
        <v>2528428.02</v>
      </c>
      <c r="U424" s="3">
        <v>2528428.02</v>
      </c>
      <c r="V424" s="60"/>
    </row>
    <row r="425" spans="1:22" ht="10.9" customHeight="1" x14ac:dyDescent="0.2">
      <c r="A425" s="90"/>
      <c r="B425" s="90"/>
      <c r="C425" s="1"/>
      <c r="D425" s="72"/>
      <c r="E425" s="72"/>
      <c r="F425" s="1"/>
      <c r="G425" s="72"/>
      <c r="H425" s="72"/>
      <c r="I425" s="1"/>
      <c r="J425" s="72"/>
      <c r="K425" s="72"/>
      <c r="L425" s="2" t="s">
        <v>106</v>
      </c>
      <c r="M425" s="2" t="s">
        <v>106</v>
      </c>
      <c r="N425" s="5" t="s">
        <v>735</v>
      </c>
      <c r="O425" s="2">
        <v>300</v>
      </c>
      <c r="P425" s="3">
        <v>0</v>
      </c>
      <c r="Q425" s="3">
        <v>0</v>
      </c>
      <c r="R425" s="3">
        <v>252999.96</v>
      </c>
      <c r="S425" s="3">
        <v>0</v>
      </c>
      <c r="T425" s="3">
        <v>0</v>
      </c>
      <c r="U425" s="3">
        <v>0</v>
      </c>
      <c r="V425" s="60"/>
    </row>
    <row r="426" spans="1:22" ht="10.9" customHeight="1" x14ac:dyDescent="0.2">
      <c r="A426" s="90" t="s">
        <v>0</v>
      </c>
      <c r="B426" s="90"/>
      <c r="C426" s="1" t="s">
        <v>0</v>
      </c>
      <c r="D426" s="72" t="s">
        <v>0</v>
      </c>
      <c r="E426" s="72" t="s">
        <v>0</v>
      </c>
      <c r="F426" s="1" t="s">
        <v>0</v>
      </c>
      <c r="G426" s="72" t="s">
        <v>0</v>
      </c>
      <c r="H426" s="72" t="s">
        <v>0</v>
      </c>
      <c r="I426" s="1" t="s">
        <v>0</v>
      </c>
      <c r="J426" s="72" t="s">
        <v>0</v>
      </c>
      <c r="K426" s="72" t="s">
        <v>0</v>
      </c>
      <c r="L426" s="2" t="s">
        <v>106</v>
      </c>
      <c r="M426" s="2" t="s">
        <v>106</v>
      </c>
      <c r="N426" s="5" t="s">
        <v>735</v>
      </c>
      <c r="O426" s="2">
        <v>800</v>
      </c>
      <c r="P426" s="3">
        <v>3061240.59</v>
      </c>
      <c r="Q426" s="3">
        <v>3061240.59</v>
      </c>
      <c r="R426" s="3">
        <v>3272885.22</v>
      </c>
      <c r="S426" s="3">
        <v>2463920</v>
      </c>
      <c r="T426" s="3">
        <v>2463920</v>
      </c>
      <c r="U426" s="3">
        <v>2463920</v>
      </c>
      <c r="V426" s="60"/>
    </row>
    <row r="427" spans="1:22" ht="10.9" customHeight="1" x14ac:dyDescent="0.2">
      <c r="A427" s="90"/>
      <c r="B427" s="90"/>
      <c r="C427" s="1"/>
      <c r="D427" s="72"/>
      <c r="E427" s="72"/>
      <c r="F427" s="1"/>
      <c r="G427" s="72"/>
      <c r="H427" s="72"/>
      <c r="I427" s="1"/>
      <c r="J427" s="72"/>
      <c r="K427" s="72"/>
      <c r="L427" s="2" t="s">
        <v>106</v>
      </c>
      <c r="M427" s="2" t="s">
        <v>106</v>
      </c>
      <c r="N427" s="5" t="s">
        <v>656</v>
      </c>
      <c r="O427" s="2" t="s">
        <v>636</v>
      </c>
      <c r="P427" s="3">
        <v>242</v>
      </c>
      <c r="Q427" s="3">
        <v>242</v>
      </c>
      <c r="R427" s="3">
        <v>0</v>
      </c>
      <c r="S427" s="3">
        <v>0</v>
      </c>
      <c r="T427" s="3">
        <v>0</v>
      </c>
      <c r="U427" s="3">
        <v>0</v>
      </c>
      <c r="V427" s="60"/>
    </row>
    <row r="428" spans="1:22" ht="17.25" customHeight="1" x14ac:dyDescent="0.2">
      <c r="A428" s="120" t="s">
        <v>481</v>
      </c>
      <c r="B428" s="121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2"/>
      <c r="P428" s="8">
        <f>SUM(P429:P430)</f>
        <v>7960300</v>
      </c>
      <c r="Q428" s="8">
        <f t="shared" ref="Q428:U428" si="37">SUM(Q429:Q430)</f>
        <v>7960300</v>
      </c>
      <c r="R428" s="8">
        <f t="shared" si="37"/>
        <v>1168500.79</v>
      </c>
      <c r="S428" s="8">
        <f t="shared" si="37"/>
        <v>1965820.99</v>
      </c>
      <c r="T428" s="8">
        <f t="shared" si="37"/>
        <v>0</v>
      </c>
      <c r="U428" s="8">
        <f t="shared" si="37"/>
        <v>0</v>
      </c>
      <c r="V428" s="60"/>
    </row>
    <row r="429" spans="1:22" ht="34.5" customHeight="1" x14ac:dyDescent="0.2">
      <c r="A429" s="90" t="s">
        <v>0</v>
      </c>
      <c r="B429" s="90"/>
      <c r="C429" s="1" t="s">
        <v>45</v>
      </c>
      <c r="D429" s="72" t="s">
        <v>482</v>
      </c>
      <c r="E429" s="72" t="s">
        <v>47</v>
      </c>
      <c r="F429" s="1" t="s">
        <v>483</v>
      </c>
      <c r="G429" s="72" t="s">
        <v>51</v>
      </c>
      <c r="H429" s="72" t="s">
        <v>484</v>
      </c>
      <c r="I429" s="1" t="s">
        <v>55</v>
      </c>
      <c r="J429" s="72" t="s">
        <v>485</v>
      </c>
      <c r="K429" s="72" t="s">
        <v>57</v>
      </c>
      <c r="L429" s="2" t="s">
        <v>53</v>
      </c>
      <c r="M429" s="2" t="s">
        <v>167</v>
      </c>
      <c r="N429" s="5" t="s">
        <v>486</v>
      </c>
      <c r="O429" s="2">
        <v>200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60"/>
    </row>
    <row r="430" spans="1:22" ht="36.75" customHeight="1" x14ac:dyDescent="0.2">
      <c r="A430" s="90" t="s">
        <v>0</v>
      </c>
      <c r="B430" s="90"/>
      <c r="C430" s="1" t="s">
        <v>45</v>
      </c>
      <c r="D430" s="72" t="s">
        <v>482</v>
      </c>
      <c r="E430" s="72" t="s">
        <v>47</v>
      </c>
      <c r="F430" s="1" t="s">
        <v>483</v>
      </c>
      <c r="G430" s="72" t="s">
        <v>51</v>
      </c>
      <c r="H430" s="72" t="s">
        <v>484</v>
      </c>
      <c r="I430" s="1" t="s">
        <v>55</v>
      </c>
      <c r="J430" s="72" t="s">
        <v>485</v>
      </c>
      <c r="K430" s="72" t="s">
        <v>57</v>
      </c>
      <c r="L430" s="2" t="s">
        <v>53</v>
      </c>
      <c r="M430" s="2" t="s">
        <v>167</v>
      </c>
      <c r="N430" s="5" t="s">
        <v>486</v>
      </c>
      <c r="O430" s="2" t="s">
        <v>636</v>
      </c>
      <c r="P430" s="3">
        <v>7960300</v>
      </c>
      <c r="Q430" s="3">
        <v>7960300</v>
      </c>
      <c r="R430" s="3">
        <v>1168500.79</v>
      </c>
      <c r="S430" s="3">
        <v>1965820.99</v>
      </c>
      <c r="T430" s="3">
        <v>0</v>
      </c>
      <c r="U430" s="3">
        <v>0</v>
      </c>
      <c r="V430" s="60"/>
    </row>
    <row r="431" spans="1:22" ht="13.5" customHeight="1" x14ac:dyDescent="0.2">
      <c r="A431" s="120" t="s">
        <v>487</v>
      </c>
      <c r="B431" s="121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2"/>
      <c r="P431" s="8">
        <f t="shared" ref="P431:U431" si="38">SUM(P432:P436)</f>
        <v>9954478.5899999999</v>
      </c>
      <c r="Q431" s="8">
        <f t="shared" si="38"/>
        <v>9954478.5899999999</v>
      </c>
      <c r="R431" s="8">
        <f t="shared" si="38"/>
        <v>9272310.8399999999</v>
      </c>
      <c r="S431" s="8">
        <f t="shared" si="38"/>
        <v>11041600</v>
      </c>
      <c r="T431" s="8">
        <f t="shared" si="38"/>
        <v>11409200</v>
      </c>
      <c r="U431" s="8">
        <f t="shared" si="38"/>
        <v>11684900</v>
      </c>
      <c r="V431" s="60"/>
    </row>
    <row r="432" spans="1:22" ht="52.5" customHeight="1" x14ac:dyDescent="0.2">
      <c r="A432" s="90" t="s">
        <v>0</v>
      </c>
      <c r="B432" s="90"/>
      <c r="C432" s="1" t="s">
        <v>45</v>
      </c>
      <c r="D432" s="72" t="s">
        <v>488</v>
      </c>
      <c r="E432" s="72" t="s">
        <v>47</v>
      </c>
      <c r="F432" s="1" t="s">
        <v>0</v>
      </c>
      <c r="G432" s="72" t="s">
        <v>0</v>
      </c>
      <c r="H432" s="72" t="s">
        <v>0</v>
      </c>
      <c r="I432" s="1" t="s">
        <v>187</v>
      </c>
      <c r="J432" s="72" t="s">
        <v>51</v>
      </c>
      <c r="K432" s="72" t="s">
        <v>188</v>
      </c>
      <c r="L432" s="5" t="s">
        <v>53</v>
      </c>
      <c r="M432" s="2">
        <v>13</v>
      </c>
      <c r="N432" s="5" t="s">
        <v>752</v>
      </c>
      <c r="O432" s="2">
        <v>600</v>
      </c>
      <c r="P432" s="3">
        <v>992000</v>
      </c>
      <c r="Q432" s="3">
        <v>992000</v>
      </c>
      <c r="R432" s="3">
        <v>0</v>
      </c>
      <c r="S432" s="3">
        <v>0</v>
      </c>
      <c r="T432" s="3">
        <v>0</v>
      </c>
      <c r="U432" s="3">
        <v>0</v>
      </c>
      <c r="V432" s="60"/>
    </row>
    <row r="433" spans="1:22" ht="33" customHeight="1" x14ac:dyDescent="0.2">
      <c r="A433" s="90" t="s">
        <v>0</v>
      </c>
      <c r="B433" s="90"/>
      <c r="C433" s="1" t="s">
        <v>489</v>
      </c>
      <c r="D433" s="72" t="s">
        <v>51</v>
      </c>
      <c r="E433" s="72" t="s">
        <v>490</v>
      </c>
      <c r="F433" s="1" t="s">
        <v>0</v>
      </c>
      <c r="G433" s="72" t="s">
        <v>0</v>
      </c>
      <c r="H433" s="72" t="s">
        <v>0</v>
      </c>
      <c r="I433" s="1" t="s">
        <v>99</v>
      </c>
      <c r="J433" s="72" t="s">
        <v>51</v>
      </c>
      <c r="K433" s="72" t="s">
        <v>100</v>
      </c>
      <c r="L433" s="5" t="s">
        <v>32</v>
      </c>
      <c r="M433" s="2" t="s">
        <v>107</v>
      </c>
      <c r="N433" s="5" t="s">
        <v>769</v>
      </c>
      <c r="O433" s="2">
        <v>600</v>
      </c>
      <c r="P433" s="3">
        <v>7597644.5899999999</v>
      </c>
      <c r="Q433" s="3">
        <v>7597644.5899999999</v>
      </c>
      <c r="R433" s="3">
        <v>7552002.8399999999</v>
      </c>
      <c r="S433" s="3">
        <v>8328000</v>
      </c>
      <c r="T433" s="3">
        <v>8661200</v>
      </c>
      <c r="U433" s="3">
        <v>8918400</v>
      </c>
      <c r="V433" s="60"/>
    </row>
    <row r="434" spans="1:22" ht="10.9" customHeight="1" x14ac:dyDescent="0.2">
      <c r="A434" s="90" t="s">
        <v>0</v>
      </c>
      <c r="B434" s="90"/>
      <c r="C434" s="1" t="s">
        <v>0</v>
      </c>
      <c r="D434" s="72" t="s">
        <v>0</v>
      </c>
      <c r="E434" s="72" t="s">
        <v>0</v>
      </c>
      <c r="F434" s="1" t="s">
        <v>0</v>
      </c>
      <c r="G434" s="72" t="s">
        <v>0</v>
      </c>
      <c r="H434" s="72" t="s">
        <v>0</v>
      </c>
      <c r="I434" s="1" t="s">
        <v>0</v>
      </c>
      <c r="J434" s="72" t="s">
        <v>0</v>
      </c>
      <c r="K434" s="72" t="s">
        <v>0</v>
      </c>
      <c r="L434" s="5" t="s">
        <v>32</v>
      </c>
      <c r="M434" s="2" t="s">
        <v>107</v>
      </c>
      <c r="N434" s="5" t="s">
        <v>770</v>
      </c>
      <c r="O434" s="2">
        <v>600</v>
      </c>
      <c r="P434" s="3">
        <v>165968.75</v>
      </c>
      <c r="Q434" s="3">
        <v>165968.75</v>
      </c>
      <c r="R434" s="3">
        <v>247808</v>
      </c>
      <c r="S434" s="3">
        <v>470600</v>
      </c>
      <c r="T434" s="3">
        <v>478100</v>
      </c>
      <c r="U434" s="3">
        <v>478100</v>
      </c>
      <c r="V434" s="60"/>
    </row>
    <row r="435" spans="1:22" ht="10.9" customHeight="1" x14ac:dyDescent="0.2">
      <c r="A435" s="90" t="s">
        <v>0</v>
      </c>
      <c r="B435" s="90"/>
      <c r="C435" s="1" t="s">
        <v>0</v>
      </c>
      <c r="D435" s="72" t="s">
        <v>0</v>
      </c>
      <c r="E435" s="72" t="s">
        <v>0</v>
      </c>
      <c r="F435" s="1" t="s">
        <v>0</v>
      </c>
      <c r="G435" s="72" t="s">
        <v>0</v>
      </c>
      <c r="H435" s="72" t="s">
        <v>0</v>
      </c>
      <c r="I435" s="1" t="s">
        <v>0</v>
      </c>
      <c r="J435" s="72" t="s">
        <v>0</v>
      </c>
      <c r="K435" s="72" t="s">
        <v>0</v>
      </c>
      <c r="L435" s="5" t="s">
        <v>32</v>
      </c>
      <c r="M435" s="2" t="s">
        <v>107</v>
      </c>
      <c r="N435" s="5" t="s">
        <v>771</v>
      </c>
      <c r="O435" s="2">
        <v>600</v>
      </c>
      <c r="P435" s="3">
        <v>182405.46</v>
      </c>
      <c r="Q435" s="3">
        <v>182405.46</v>
      </c>
      <c r="R435" s="3">
        <v>305100</v>
      </c>
      <c r="S435" s="3">
        <v>584000</v>
      </c>
      <c r="T435" s="3">
        <v>606800</v>
      </c>
      <c r="U435" s="3">
        <v>630400</v>
      </c>
      <c r="V435" s="60"/>
    </row>
    <row r="436" spans="1:22" ht="10.9" customHeight="1" x14ac:dyDescent="0.2">
      <c r="A436" s="90"/>
      <c r="B436" s="90"/>
      <c r="C436" s="1"/>
      <c r="D436" s="72"/>
      <c r="E436" s="72"/>
      <c r="F436" s="1"/>
      <c r="G436" s="72"/>
      <c r="H436" s="72"/>
      <c r="I436" s="1"/>
      <c r="J436" s="72"/>
      <c r="K436" s="72"/>
      <c r="L436" s="2" t="s">
        <v>32</v>
      </c>
      <c r="M436" s="2" t="s">
        <v>107</v>
      </c>
      <c r="N436" s="5" t="s">
        <v>772</v>
      </c>
      <c r="O436" s="2">
        <v>600</v>
      </c>
      <c r="P436" s="3">
        <v>1016459.79</v>
      </c>
      <c r="Q436" s="3">
        <v>1016459.79</v>
      </c>
      <c r="R436" s="3">
        <v>1167400</v>
      </c>
      <c r="S436" s="3">
        <v>1659000</v>
      </c>
      <c r="T436" s="3">
        <v>1663100</v>
      </c>
      <c r="U436" s="3">
        <v>1658000</v>
      </c>
      <c r="V436" s="60"/>
    </row>
    <row r="437" spans="1:22" ht="18" customHeight="1" x14ac:dyDescent="0.2">
      <c r="A437" s="120" t="s">
        <v>491</v>
      </c>
      <c r="B437" s="121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2"/>
      <c r="P437" s="8">
        <f>SUM(P438:P440)</f>
        <v>7751789.1799999997</v>
      </c>
      <c r="Q437" s="8">
        <f t="shared" ref="Q437:U437" si="39">SUM(Q438:Q440)</f>
        <v>7735191</v>
      </c>
      <c r="R437" s="8">
        <f t="shared" si="39"/>
        <v>8694416</v>
      </c>
      <c r="S437" s="8">
        <f t="shared" si="39"/>
        <v>8724000</v>
      </c>
      <c r="T437" s="8">
        <f t="shared" si="39"/>
        <v>8624000</v>
      </c>
      <c r="U437" s="8">
        <f t="shared" si="39"/>
        <v>8624000</v>
      </c>
      <c r="V437" s="60"/>
    </row>
    <row r="438" spans="1:22" ht="36" customHeight="1" x14ac:dyDescent="0.2">
      <c r="A438" s="90" t="s">
        <v>0</v>
      </c>
      <c r="B438" s="90"/>
      <c r="C438" s="1" t="s">
        <v>45</v>
      </c>
      <c r="D438" s="72" t="s">
        <v>492</v>
      </c>
      <c r="E438" s="72" t="s">
        <v>47</v>
      </c>
      <c r="F438" s="1" t="s">
        <v>493</v>
      </c>
      <c r="G438" s="72" t="s">
        <v>51</v>
      </c>
      <c r="H438" s="72" t="s">
        <v>494</v>
      </c>
      <c r="I438" s="1" t="s">
        <v>673</v>
      </c>
      <c r="J438" s="72" t="s">
        <v>402</v>
      </c>
      <c r="K438" s="72" t="s">
        <v>662</v>
      </c>
      <c r="L438" s="2" t="s">
        <v>106</v>
      </c>
      <c r="M438" s="2" t="s">
        <v>107</v>
      </c>
      <c r="N438" s="5" t="s">
        <v>495</v>
      </c>
      <c r="O438" s="2" t="s">
        <v>638</v>
      </c>
      <c r="P438" s="3">
        <v>37676</v>
      </c>
      <c r="Q438" s="3">
        <v>37676</v>
      </c>
      <c r="R438" s="3">
        <v>70416</v>
      </c>
      <c r="S438" s="3">
        <v>100000</v>
      </c>
      <c r="T438" s="3">
        <v>100000</v>
      </c>
      <c r="U438" s="3">
        <v>100000</v>
      </c>
      <c r="V438" s="60"/>
    </row>
    <row r="439" spans="1:22" ht="8.25" customHeight="1" x14ac:dyDescent="0.2">
      <c r="A439" s="90"/>
      <c r="B439" s="90"/>
      <c r="C439" s="1"/>
      <c r="D439" s="72"/>
      <c r="E439" s="72"/>
      <c r="F439" s="1"/>
      <c r="G439" s="72"/>
      <c r="H439" s="72"/>
      <c r="I439" s="1"/>
      <c r="J439" s="72"/>
      <c r="K439" s="72"/>
      <c r="L439" s="2" t="s">
        <v>106</v>
      </c>
      <c r="M439" s="2" t="s">
        <v>107</v>
      </c>
      <c r="N439" s="5" t="s">
        <v>654</v>
      </c>
      <c r="O439" s="2">
        <v>200</v>
      </c>
      <c r="P439" s="3">
        <v>521665.44</v>
      </c>
      <c r="Q439" s="3">
        <v>521665.44</v>
      </c>
      <c r="R439" s="3">
        <v>0</v>
      </c>
      <c r="S439" s="3">
        <v>0</v>
      </c>
      <c r="T439" s="3">
        <v>0</v>
      </c>
      <c r="U439" s="3">
        <v>0</v>
      </c>
      <c r="V439" s="60"/>
    </row>
    <row r="440" spans="1:22" ht="10.9" customHeight="1" x14ac:dyDescent="0.2">
      <c r="A440" s="90" t="s">
        <v>0</v>
      </c>
      <c r="B440" s="90"/>
      <c r="C440" s="1" t="s">
        <v>0</v>
      </c>
      <c r="D440" s="72" t="s">
        <v>0</v>
      </c>
      <c r="E440" s="72" t="s">
        <v>0</v>
      </c>
      <c r="F440" s="1" t="s">
        <v>0</v>
      </c>
      <c r="G440" s="72" t="s">
        <v>0</v>
      </c>
      <c r="H440" s="72" t="s">
        <v>0</v>
      </c>
      <c r="I440" s="1" t="s">
        <v>0</v>
      </c>
      <c r="J440" s="72" t="s">
        <v>0</v>
      </c>
      <c r="K440" s="72" t="s">
        <v>0</v>
      </c>
      <c r="L440" s="2" t="s">
        <v>106</v>
      </c>
      <c r="M440" s="2" t="s">
        <v>107</v>
      </c>
      <c r="N440" s="5" t="s">
        <v>496</v>
      </c>
      <c r="O440" s="2">
        <v>200</v>
      </c>
      <c r="P440" s="3">
        <v>7192447.7400000002</v>
      </c>
      <c r="Q440" s="3">
        <v>7175849.5599999996</v>
      </c>
      <c r="R440" s="3">
        <v>8624000</v>
      </c>
      <c r="S440" s="3">
        <v>8624000</v>
      </c>
      <c r="T440" s="3">
        <v>8524000</v>
      </c>
      <c r="U440" s="3">
        <v>8524000</v>
      </c>
      <c r="V440" s="60"/>
    </row>
    <row r="441" spans="1:22" ht="15" customHeight="1" x14ac:dyDescent="0.2">
      <c r="A441" s="120" t="s">
        <v>889</v>
      </c>
      <c r="B441" s="121"/>
      <c r="C441" s="124"/>
      <c r="D441" s="124"/>
      <c r="E441" s="124"/>
      <c r="F441" s="124"/>
      <c r="G441" s="124"/>
      <c r="H441" s="124"/>
      <c r="I441" s="124"/>
      <c r="J441" s="124"/>
      <c r="K441" s="124"/>
      <c r="L441" s="124"/>
      <c r="M441" s="124"/>
      <c r="N441" s="124"/>
      <c r="O441" s="125"/>
      <c r="P441" s="20">
        <f t="shared" ref="P441:U441" si="40">SUM(P442:P474)</f>
        <v>31257092.100000001</v>
      </c>
      <c r="Q441" s="20">
        <f t="shared" si="40"/>
        <v>31063882.640000001</v>
      </c>
      <c r="R441" s="20">
        <f t="shared" si="40"/>
        <v>46823719.240000002</v>
      </c>
      <c r="S441" s="20">
        <f t="shared" si="40"/>
        <v>39266598.32</v>
      </c>
      <c r="T441" s="20">
        <f t="shared" si="40"/>
        <v>36678804.969999999</v>
      </c>
      <c r="U441" s="20">
        <f t="shared" si="40"/>
        <v>37121903.170000002</v>
      </c>
      <c r="V441" s="60"/>
    </row>
    <row r="442" spans="1:22" ht="41.25" customHeight="1" x14ac:dyDescent="0.2">
      <c r="A442" s="82" t="s">
        <v>0</v>
      </c>
      <c r="B442" s="83"/>
      <c r="C442" s="15" t="s">
        <v>497</v>
      </c>
      <c r="D442" s="21" t="s">
        <v>51</v>
      </c>
      <c r="E442" s="21" t="s">
        <v>498</v>
      </c>
      <c r="F442" s="15" t="s">
        <v>0</v>
      </c>
      <c r="G442" s="21" t="s">
        <v>0</v>
      </c>
      <c r="H442" s="21" t="s">
        <v>0</v>
      </c>
      <c r="I442" s="15" t="s">
        <v>61</v>
      </c>
      <c r="J442" s="21" t="s">
        <v>499</v>
      </c>
      <c r="K442" s="21" t="s">
        <v>62</v>
      </c>
      <c r="L442" s="10" t="s">
        <v>53</v>
      </c>
      <c r="M442" s="10" t="s">
        <v>33</v>
      </c>
      <c r="N442" s="9" t="s">
        <v>736</v>
      </c>
      <c r="O442" s="10">
        <v>300</v>
      </c>
      <c r="P442" s="7">
        <v>90618.46</v>
      </c>
      <c r="Q442" s="7">
        <v>90618.46</v>
      </c>
      <c r="R442" s="7">
        <v>95329.42</v>
      </c>
      <c r="S442" s="7">
        <v>0</v>
      </c>
      <c r="T442" s="7">
        <v>0</v>
      </c>
      <c r="U442" s="7">
        <v>0</v>
      </c>
      <c r="V442" s="60"/>
    </row>
    <row r="443" spans="1:22" ht="33.75" customHeight="1" x14ac:dyDescent="0.2">
      <c r="A443" s="84"/>
      <c r="B443" s="85"/>
      <c r="C443" s="15" t="s">
        <v>0</v>
      </c>
      <c r="D443" s="21" t="s">
        <v>0</v>
      </c>
      <c r="E443" s="21" t="s">
        <v>0</v>
      </c>
      <c r="F443" s="15" t="s">
        <v>0</v>
      </c>
      <c r="G443" s="21" t="s">
        <v>0</v>
      </c>
      <c r="H443" s="21" t="s">
        <v>0</v>
      </c>
      <c r="I443" s="15" t="s">
        <v>119</v>
      </c>
      <c r="J443" s="21" t="s">
        <v>236</v>
      </c>
      <c r="K443" s="21" t="s">
        <v>120</v>
      </c>
      <c r="L443" s="10" t="s">
        <v>53</v>
      </c>
      <c r="M443" s="10" t="s">
        <v>33</v>
      </c>
      <c r="N443" s="9" t="s">
        <v>736</v>
      </c>
      <c r="O443" s="10">
        <v>600</v>
      </c>
      <c r="P443" s="7">
        <v>630595.65</v>
      </c>
      <c r="Q443" s="7">
        <v>630595.65</v>
      </c>
      <c r="R443" s="7">
        <v>848428.04</v>
      </c>
      <c r="S443" s="7">
        <v>0</v>
      </c>
      <c r="T443" s="7">
        <v>0</v>
      </c>
      <c r="U443" s="7">
        <v>0</v>
      </c>
      <c r="V443" s="60"/>
    </row>
    <row r="444" spans="1:22" ht="30" customHeight="1" x14ac:dyDescent="0.2">
      <c r="A444" s="84"/>
      <c r="B444" s="85"/>
      <c r="C444" s="15" t="s">
        <v>0</v>
      </c>
      <c r="D444" s="21" t="s">
        <v>0</v>
      </c>
      <c r="E444" s="21" t="s">
        <v>0</v>
      </c>
      <c r="F444" s="15" t="s">
        <v>0</v>
      </c>
      <c r="G444" s="21" t="s">
        <v>0</v>
      </c>
      <c r="H444" s="21" t="s">
        <v>0</v>
      </c>
      <c r="I444" s="15" t="s">
        <v>669</v>
      </c>
      <c r="J444" s="21" t="s">
        <v>676</v>
      </c>
      <c r="K444" s="21" t="s">
        <v>660</v>
      </c>
      <c r="L444" s="10" t="s">
        <v>53</v>
      </c>
      <c r="M444" s="10" t="s">
        <v>33</v>
      </c>
      <c r="N444" s="9" t="s">
        <v>736</v>
      </c>
      <c r="O444" s="10">
        <v>800</v>
      </c>
      <c r="P444" s="7">
        <v>33135.699999999997</v>
      </c>
      <c r="Q444" s="7">
        <v>0</v>
      </c>
      <c r="R444" s="7">
        <v>271242.53999999998</v>
      </c>
      <c r="S444" s="7">
        <v>1225000</v>
      </c>
      <c r="T444" s="7">
        <v>1025000</v>
      </c>
      <c r="U444" s="7">
        <v>1025000</v>
      </c>
      <c r="V444" s="60"/>
    </row>
    <row r="445" spans="1:22" ht="32.25" customHeight="1" x14ac:dyDescent="0.2">
      <c r="A445" s="84"/>
      <c r="B445" s="85"/>
      <c r="C445" s="15"/>
      <c r="D445" s="21"/>
      <c r="E445" s="21"/>
      <c r="F445" s="15"/>
      <c r="G445" s="21"/>
      <c r="H445" s="21"/>
      <c r="I445" s="15" t="s">
        <v>668</v>
      </c>
      <c r="J445" s="21" t="s">
        <v>677</v>
      </c>
      <c r="K445" s="21" t="s">
        <v>660</v>
      </c>
      <c r="L445" s="9" t="s">
        <v>53</v>
      </c>
      <c r="M445" s="9" t="s">
        <v>107</v>
      </c>
      <c r="N445" s="9" t="s">
        <v>429</v>
      </c>
      <c r="O445" s="10" t="s">
        <v>635</v>
      </c>
      <c r="P445" s="7">
        <v>53520</v>
      </c>
      <c r="Q445" s="7">
        <v>53520</v>
      </c>
      <c r="R445" s="7">
        <v>100000</v>
      </c>
      <c r="S445" s="7">
        <v>0</v>
      </c>
      <c r="T445" s="7">
        <v>0</v>
      </c>
      <c r="U445" s="7">
        <v>0</v>
      </c>
      <c r="V445" s="60"/>
    </row>
    <row r="446" spans="1:22" ht="32.25" customHeight="1" x14ac:dyDescent="0.2">
      <c r="A446" s="84"/>
      <c r="B446" s="85"/>
      <c r="C446" s="15"/>
      <c r="D446" s="21"/>
      <c r="E446" s="21"/>
      <c r="F446" s="15"/>
      <c r="G446" s="21"/>
      <c r="H446" s="21"/>
      <c r="I446" s="15" t="s">
        <v>664</v>
      </c>
      <c r="J446" s="21" t="s">
        <v>680</v>
      </c>
      <c r="K446" s="21" t="s">
        <v>660</v>
      </c>
      <c r="L446" s="9" t="s">
        <v>53</v>
      </c>
      <c r="M446" s="9" t="s">
        <v>107</v>
      </c>
      <c r="N446" s="9" t="s">
        <v>431</v>
      </c>
      <c r="O446" s="10" t="s">
        <v>635</v>
      </c>
      <c r="P446" s="7">
        <v>0</v>
      </c>
      <c r="Q446" s="7">
        <v>0</v>
      </c>
      <c r="R446" s="7">
        <v>0</v>
      </c>
      <c r="S446" s="7">
        <v>0</v>
      </c>
      <c r="T446" s="7">
        <v>100000</v>
      </c>
      <c r="U446" s="7">
        <v>100000</v>
      </c>
      <c r="V446" s="60"/>
    </row>
    <row r="447" spans="1:22" ht="33.75" customHeight="1" x14ac:dyDescent="0.2">
      <c r="A447" s="84"/>
      <c r="B447" s="85"/>
      <c r="C447" s="15"/>
      <c r="D447" s="21"/>
      <c r="E447" s="21"/>
      <c r="F447" s="15"/>
      <c r="G447" s="21"/>
      <c r="H447" s="21"/>
      <c r="I447" s="15" t="s">
        <v>659</v>
      </c>
      <c r="J447" s="21" t="s">
        <v>679</v>
      </c>
      <c r="K447" s="21" t="s">
        <v>660</v>
      </c>
      <c r="L447" s="9" t="s">
        <v>53</v>
      </c>
      <c r="M447" s="9" t="s">
        <v>221</v>
      </c>
      <c r="N447" s="9" t="s">
        <v>431</v>
      </c>
      <c r="O447" s="10" t="s">
        <v>635</v>
      </c>
      <c r="P447" s="7">
        <v>123000</v>
      </c>
      <c r="Q447" s="7">
        <v>122863.58</v>
      </c>
      <c r="R447" s="7">
        <v>235000</v>
      </c>
      <c r="S447" s="7">
        <v>130000</v>
      </c>
      <c r="T447" s="7">
        <v>160000</v>
      </c>
      <c r="U447" s="7">
        <v>160000</v>
      </c>
      <c r="V447" s="60"/>
    </row>
    <row r="448" spans="1:22" ht="36.75" customHeight="1" x14ac:dyDescent="0.2">
      <c r="A448" s="84"/>
      <c r="B448" s="85"/>
      <c r="C448" s="15"/>
      <c r="D448" s="21"/>
      <c r="E448" s="21"/>
      <c r="F448" s="15"/>
      <c r="G448" s="21"/>
      <c r="H448" s="21"/>
      <c r="I448" s="44"/>
      <c r="J448" s="44"/>
      <c r="K448" s="44"/>
      <c r="L448" s="9" t="s">
        <v>53</v>
      </c>
      <c r="M448" s="9" t="s">
        <v>73</v>
      </c>
      <c r="N448" s="9" t="s">
        <v>431</v>
      </c>
      <c r="O448" s="10" t="s">
        <v>635</v>
      </c>
      <c r="P448" s="7">
        <v>1188922.92</v>
      </c>
      <c r="Q448" s="7">
        <v>1135189.29</v>
      </c>
      <c r="R448" s="7">
        <v>2521378.31</v>
      </c>
      <c r="S448" s="7">
        <v>2747078.32</v>
      </c>
      <c r="T448" s="7">
        <v>2341504.9700000002</v>
      </c>
      <c r="U448" s="7">
        <v>2612619.9700000002</v>
      </c>
      <c r="V448" s="60"/>
    </row>
    <row r="449" spans="1:22" ht="11.1" customHeight="1" x14ac:dyDescent="0.2">
      <c r="A449" s="84"/>
      <c r="B449" s="85"/>
      <c r="C449" s="15"/>
      <c r="D449" s="21"/>
      <c r="E449" s="21"/>
      <c r="F449" s="15"/>
      <c r="G449" s="21"/>
      <c r="H449" s="21"/>
      <c r="I449" s="15"/>
      <c r="J449" s="21"/>
      <c r="K449" s="21"/>
      <c r="L449" s="9" t="s">
        <v>53</v>
      </c>
      <c r="M449" s="9" t="s">
        <v>151</v>
      </c>
      <c r="N449" s="9" t="s">
        <v>431</v>
      </c>
      <c r="O449" s="10" t="s">
        <v>635</v>
      </c>
      <c r="P449" s="7">
        <v>15734.41</v>
      </c>
      <c r="Q449" s="7">
        <v>15734.41</v>
      </c>
      <c r="R449" s="7">
        <v>0</v>
      </c>
      <c r="S449" s="7">
        <v>52000</v>
      </c>
      <c r="T449" s="7">
        <v>54080</v>
      </c>
      <c r="U449" s="7">
        <v>56243.199999999997</v>
      </c>
      <c r="V449" s="60"/>
    </row>
    <row r="450" spans="1:22" ht="10.5" customHeight="1" x14ac:dyDescent="0.2">
      <c r="A450" s="84"/>
      <c r="B450" s="85"/>
      <c r="C450" s="15"/>
      <c r="D450" s="21"/>
      <c r="E450" s="21"/>
      <c r="F450" s="15"/>
      <c r="G450" s="21"/>
      <c r="H450" s="21"/>
      <c r="I450" s="44"/>
      <c r="J450" s="44"/>
      <c r="K450" s="44"/>
      <c r="L450" s="9" t="s">
        <v>53</v>
      </c>
      <c r="M450" s="9" t="s">
        <v>33</v>
      </c>
      <c r="N450" s="9" t="s">
        <v>102</v>
      </c>
      <c r="O450" s="10" t="s">
        <v>635</v>
      </c>
      <c r="P450" s="7">
        <v>64000</v>
      </c>
      <c r="Q450" s="7">
        <v>52143.7</v>
      </c>
      <c r="R450" s="7">
        <v>120000</v>
      </c>
      <c r="S450" s="7">
        <v>120000</v>
      </c>
      <c r="T450" s="7">
        <v>120000</v>
      </c>
      <c r="U450" s="7">
        <v>120000</v>
      </c>
      <c r="V450" s="60"/>
    </row>
    <row r="451" spans="1:22" ht="9" customHeight="1" x14ac:dyDescent="0.2">
      <c r="A451" s="84"/>
      <c r="B451" s="85"/>
      <c r="C451" s="15"/>
      <c r="D451" s="21"/>
      <c r="E451" s="21"/>
      <c r="F451" s="15"/>
      <c r="G451" s="21"/>
      <c r="H451" s="21"/>
      <c r="I451" s="44"/>
      <c r="J451" s="44"/>
      <c r="K451" s="44"/>
      <c r="L451" s="9" t="s">
        <v>53</v>
      </c>
      <c r="M451" s="9" t="s">
        <v>33</v>
      </c>
      <c r="N451" s="9" t="s">
        <v>102</v>
      </c>
      <c r="O451" s="10" t="s">
        <v>633</v>
      </c>
      <c r="P451" s="7">
        <v>364941.33</v>
      </c>
      <c r="Q451" s="7">
        <v>364941.33</v>
      </c>
      <c r="R451" s="7">
        <v>1100000</v>
      </c>
      <c r="S451" s="7">
        <v>1100000</v>
      </c>
      <c r="T451" s="7">
        <v>1100000</v>
      </c>
      <c r="U451" s="7">
        <v>1100000</v>
      </c>
      <c r="V451" s="60"/>
    </row>
    <row r="452" spans="1:22" ht="10.9" customHeight="1" x14ac:dyDescent="0.2">
      <c r="A452" s="84"/>
      <c r="B452" s="85"/>
      <c r="C452" s="15"/>
      <c r="D452" s="21"/>
      <c r="E452" s="21"/>
      <c r="F452" s="15"/>
      <c r="G452" s="21"/>
      <c r="H452" s="21"/>
      <c r="I452" s="15"/>
      <c r="J452" s="21"/>
      <c r="K452" s="21"/>
      <c r="L452" s="9" t="s">
        <v>53</v>
      </c>
      <c r="M452" s="9" t="s">
        <v>33</v>
      </c>
      <c r="N452" s="9" t="s">
        <v>459</v>
      </c>
      <c r="O452" s="10">
        <v>600</v>
      </c>
      <c r="P452" s="7">
        <v>0</v>
      </c>
      <c r="Q452" s="7">
        <v>0</v>
      </c>
      <c r="R452" s="7">
        <v>0</v>
      </c>
      <c r="S452" s="7">
        <v>750000</v>
      </c>
      <c r="T452" s="7">
        <v>0</v>
      </c>
      <c r="U452" s="7">
        <v>0</v>
      </c>
      <c r="V452" s="60"/>
    </row>
    <row r="453" spans="1:22" ht="10.9" customHeight="1" x14ac:dyDescent="0.2">
      <c r="A453" s="84"/>
      <c r="B453" s="85"/>
      <c r="C453" s="15"/>
      <c r="D453" s="21"/>
      <c r="E453" s="21"/>
      <c r="F453" s="15"/>
      <c r="G453" s="21"/>
      <c r="H453" s="21"/>
      <c r="I453" s="15"/>
      <c r="J453" s="21"/>
      <c r="K453" s="21"/>
      <c r="L453" s="9" t="s">
        <v>221</v>
      </c>
      <c r="M453" s="9" t="s">
        <v>113</v>
      </c>
      <c r="N453" s="9" t="s">
        <v>378</v>
      </c>
      <c r="O453" s="10" t="s">
        <v>635</v>
      </c>
      <c r="P453" s="7">
        <v>26029.84</v>
      </c>
      <c r="Q453" s="7">
        <v>26029.84</v>
      </c>
      <c r="R453" s="7">
        <v>200000</v>
      </c>
      <c r="S453" s="7">
        <v>0</v>
      </c>
      <c r="T453" s="7">
        <v>0</v>
      </c>
      <c r="U453" s="7">
        <v>0</v>
      </c>
      <c r="V453" s="60"/>
    </row>
    <row r="454" spans="1:22" ht="10.9" customHeight="1" x14ac:dyDescent="0.2">
      <c r="A454" s="84"/>
      <c r="B454" s="85"/>
      <c r="C454" s="15"/>
      <c r="D454" s="21"/>
      <c r="E454" s="21"/>
      <c r="F454" s="15"/>
      <c r="G454" s="21"/>
      <c r="H454" s="21"/>
      <c r="I454" s="15"/>
      <c r="J454" s="21"/>
      <c r="K454" s="21"/>
      <c r="L454" s="9" t="s">
        <v>221</v>
      </c>
      <c r="M454" s="9" t="s">
        <v>30</v>
      </c>
      <c r="N454" s="9" t="s">
        <v>854</v>
      </c>
      <c r="O454" s="10" t="s">
        <v>635</v>
      </c>
      <c r="P454" s="7">
        <v>0</v>
      </c>
      <c r="Q454" s="7">
        <v>0</v>
      </c>
      <c r="R454" s="7">
        <v>0</v>
      </c>
      <c r="S454" s="7">
        <v>200000</v>
      </c>
      <c r="T454" s="7">
        <v>200000</v>
      </c>
      <c r="U454" s="7">
        <v>200000</v>
      </c>
      <c r="V454" s="60"/>
    </row>
    <row r="455" spans="1:22" ht="10.9" customHeight="1" x14ac:dyDescent="0.2">
      <c r="A455" s="84"/>
      <c r="B455" s="85"/>
      <c r="C455" s="15"/>
      <c r="D455" s="21"/>
      <c r="E455" s="21"/>
      <c r="F455" s="15"/>
      <c r="G455" s="21"/>
      <c r="H455" s="21"/>
      <c r="I455" s="15"/>
      <c r="J455" s="21"/>
      <c r="K455" s="21"/>
      <c r="L455" s="9" t="s">
        <v>73</v>
      </c>
      <c r="M455" s="9" t="s">
        <v>30</v>
      </c>
      <c r="N455" s="9" t="s">
        <v>459</v>
      </c>
      <c r="O455" s="10" t="s">
        <v>633</v>
      </c>
      <c r="P455" s="7">
        <v>750000</v>
      </c>
      <c r="Q455" s="7">
        <v>750000</v>
      </c>
      <c r="R455" s="7">
        <v>1052992.49</v>
      </c>
      <c r="S455" s="7">
        <v>0</v>
      </c>
      <c r="T455" s="7">
        <v>0</v>
      </c>
      <c r="U455" s="7">
        <v>0</v>
      </c>
      <c r="V455" s="60"/>
    </row>
    <row r="456" spans="1:22" ht="10.9" customHeight="1" x14ac:dyDescent="0.2">
      <c r="A456" s="84"/>
      <c r="B456" s="85"/>
      <c r="C456" s="15"/>
      <c r="D456" s="21"/>
      <c r="E456" s="21"/>
      <c r="F456" s="15"/>
      <c r="G456" s="21"/>
      <c r="H456" s="21"/>
      <c r="I456" s="15"/>
      <c r="J456" s="21"/>
      <c r="K456" s="21"/>
      <c r="L456" s="9" t="s">
        <v>73</v>
      </c>
      <c r="M456" s="9" t="s">
        <v>32</v>
      </c>
      <c r="N456" s="9" t="s">
        <v>102</v>
      </c>
      <c r="O456" s="10" t="s">
        <v>635</v>
      </c>
      <c r="P456" s="7">
        <v>414781.73</v>
      </c>
      <c r="Q456" s="7">
        <v>414781.73</v>
      </c>
      <c r="R456" s="7">
        <v>770728</v>
      </c>
      <c r="S456" s="7">
        <v>1140220</v>
      </c>
      <c r="T456" s="7">
        <v>897620</v>
      </c>
      <c r="U456" s="7">
        <v>1067440</v>
      </c>
      <c r="V456" s="60"/>
    </row>
    <row r="457" spans="1:22" ht="10.9" customHeight="1" x14ac:dyDescent="0.2">
      <c r="A457" s="84"/>
      <c r="B457" s="85"/>
      <c r="C457" s="15"/>
      <c r="D457" s="21"/>
      <c r="E457" s="21"/>
      <c r="F457" s="15"/>
      <c r="G457" s="21"/>
      <c r="H457" s="21"/>
      <c r="I457" s="15"/>
      <c r="J457" s="21"/>
      <c r="K457" s="21"/>
      <c r="L457" s="9" t="s">
        <v>106</v>
      </c>
      <c r="M457" s="9" t="s">
        <v>221</v>
      </c>
      <c r="N457" s="9" t="s">
        <v>657</v>
      </c>
      <c r="O457" s="10" t="s">
        <v>633</v>
      </c>
      <c r="P457" s="7"/>
      <c r="Q457" s="7"/>
      <c r="R457" s="7">
        <v>80000</v>
      </c>
      <c r="S457" s="7">
        <v>80000</v>
      </c>
      <c r="T457" s="7">
        <v>80000</v>
      </c>
      <c r="U457" s="7">
        <v>80000</v>
      </c>
      <c r="V457" s="60"/>
    </row>
    <row r="458" spans="1:22" ht="10.9" customHeight="1" x14ac:dyDescent="0.2">
      <c r="A458" s="84"/>
      <c r="B458" s="85"/>
      <c r="C458" s="15"/>
      <c r="D458" s="21"/>
      <c r="E458" s="21"/>
      <c r="F458" s="15"/>
      <c r="G458" s="21"/>
      <c r="H458" s="21"/>
      <c r="I458" s="15"/>
      <c r="J458" s="21"/>
      <c r="K458" s="21"/>
      <c r="L458" s="9" t="s">
        <v>106</v>
      </c>
      <c r="M458" s="9" t="s">
        <v>106</v>
      </c>
      <c r="N458" s="9" t="s">
        <v>715</v>
      </c>
      <c r="O458" s="10" t="s">
        <v>635</v>
      </c>
      <c r="P458" s="7">
        <v>289612.06</v>
      </c>
      <c r="Q458" s="7">
        <v>289612.06</v>
      </c>
      <c r="R458" s="7">
        <v>280000</v>
      </c>
      <c r="S458" s="7">
        <v>280000</v>
      </c>
      <c r="T458" s="7">
        <v>280000</v>
      </c>
      <c r="U458" s="7">
        <v>280000</v>
      </c>
      <c r="V458" s="60"/>
    </row>
    <row r="459" spans="1:22" ht="10.9" customHeight="1" x14ac:dyDescent="0.2">
      <c r="A459" s="84"/>
      <c r="B459" s="85"/>
      <c r="C459" s="15"/>
      <c r="D459" s="21"/>
      <c r="E459" s="21"/>
      <c r="F459" s="15"/>
      <c r="G459" s="21"/>
      <c r="H459" s="21"/>
      <c r="I459" s="15"/>
      <c r="J459" s="21"/>
      <c r="K459" s="21"/>
      <c r="L459" s="9" t="s">
        <v>167</v>
      </c>
      <c r="M459" s="9" t="s">
        <v>53</v>
      </c>
      <c r="N459" s="9" t="s">
        <v>173</v>
      </c>
      <c r="O459" s="10" t="s">
        <v>633</v>
      </c>
      <c r="P459" s="7">
        <v>11820500</v>
      </c>
      <c r="Q459" s="7">
        <v>11780213.33</v>
      </c>
      <c r="R459" s="7">
        <v>17747767.120000001</v>
      </c>
      <c r="S459" s="7">
        <v>14689900</v>
      </c>
      <c r="T459" s="7">
        <v>13786400</v>
      </c>
      <c r="U459" s="7">
        <v>13786400</v>
      </c>
      <c r="V459" s="60"/>
    </row>
    <row r="460" spans="1:22" ht="10.9" customHeight="1" x14ac:dyDescent="0.2">
      <c r="A460" s="84"/>
      <c r="B460" s="85"/>
      <c r="C460" s="15"/>
      <c r="D460" s="21"/>
      <c r="E460" s="21"/>
      <c r="F460" s="15"/>
      <c r="G460" s="21"/>
      <c r="H460" s="21"/>
      <c r="I460" s="15"/>
      <c r="J460" s="21"/>
      <c r="K460" s="21"/>
      <c r="L460" s="9" t="s">
        <v>167</v>
      </c>
      <c r="M460" s="9" t="s">
        <v>107</v>
      </c>
      <c r="N460" s="9" t="s">
        <v>173</v>
      </c>
      <c r="O460" s="10" t="s">
        <v>633</v>
      </c>
      <c r="P460" s="7">
        <v>6989400</v>
      </c>
      <c r="Q460" s="7">
        <v>6935339.2599999998</v>
      </c>
      <c r="R460" s="7">
        <v>9276175.9700000007</v>
      </c>
      <c r="S460" s="7">
        <v>7937900</v>
      </c>
      <c r="T460" s="7">
        <v>7562300</v>
      </c>
      <c r="U460" s="7">
        <v>7562300</v>
      </c>
      <c r="V460" s="60"/>
    </row>
    <row r="461" spans="1:22" ht="7.5" customHeight="1" x14ac:dyDescent="0.2">
      <c r="A461" s="84"/>
      <c r="B461" s="85"/>
      <c r="C461" s="15"/>
      <c r="D461" s="21"/>
      <c r="E461" s="21"/>
      <c r="F461" s="15"/>
      <c r="G461" s="21"/>
      <c r="H461" s="21"/>
      <c r="I461" s="15"/>
      <c r="J461" s="21"/>
      <c r="K461" s="21"/>
      <c r="L461" s="9" t="s">
        <v>167</v>
      </c>
      <c r="M461" s="9" t="s">
        <v>221</v>
      </c>
      <c r="N461" s="9" t="s">
        <v>173</v>
      </c>
      <c r="O461" s="10" t="s">
        <v>633</v>
      </c>
      <c r="P461" s="7">
        <v>1400000</v>
      </c>
      <c r="Q461" s="7">
        <v>1400000</v>
      </c>
      <c r="R461" s="7">
        <v>2313494.98</v>
      </c>
      <c r="S461" s="7">
        <v>1676100</v>
      </c>
      <c r="T461" s="7">
        <v>1708500</v>
      </c>
      <c r="U461" s="7">
        <v>1708500</v>
      </c>
      <c r="V461" s="60"/>
    </row>
    <row r="462" spans="1:22" ht="7.5" customHeight="1" x14ac:dyDescent="0.2">
      <c r="A462" s="84"/>
      <c r="B462" s="85"/>
      <c r="C462" s="15"/>
      <c r="D462" s="21"/>
      <c r="E462" s="21"/>
      <c r="F462" s="15"/>
      <c r="G462" s="21"/>
      <c r="H462" s="21"/>
      <c r="I462" s="15"/>
      <c r="J462" s="21"/>
      <c r="K462" s="21"/>
      <c r="L462" s="9" t="s">
        <v>167</v>
      </c>
      <c r="M462" s="9" t="s">
        <v>221</v>
      </c>
      <c r="N462" s="9" t="s">
        <v>224</v>
      </c>
      <c r="O462" s="10" t="s">
        <v>633</v>
      </c>
      <c r="P462" s="7">
        <v>1692000</v>
      </c>
      <c r="Q462" s="7">
        <v>1692000</v>
      </c>
      <c r="R462" s="7">
        <v>2351523.15</v>
      </c>
      <c r="S462" s="7">
        <v>1770000</v>
      </c>
      <c r="T462" s="7">
        <v>1770000</v>
      </c>
      <c r="U462" s="7">
        <v>1770000</v>
      </c>
      <c r="V462" s="60"/>
    </row>
    <row r="463" spans="1:22" ht="10.9" customHeight="1" x14ac:dyDescent="0.2">
      <c r="A463" s="84"/>
      <c r="B463" s="85"/>
      <c r="C463" s="15"/>
      <c r="D463" s="21"/>
      <c r="E463" s="21"/>
      <c r="F463" s="15"/>
      <c r="G463" s="21"/>
      <c r="H463" s="21"/>
      <c r="I463" s="15"/>
      <c r="J463" s="21"/>
      <c r="K463" s="21"/>
      <c r="L463" s="9" t="s">
        <v>167</v>
      </c>
      <c r="M463" s="9" t="s">
        <v>167</v>
      </c>
      <c r="N463" s="9" t="s">
        <v>716</v>
      </c>
      <c r="O463" s="10" t="s">
        <v>633</v>
      </c>
      <c r="P463" s="7">
        <v>50000</v>
      </c>
      <c r="Q463" s="7">
        <v>50000</v>
      </c>
      <c r="R463" s="7">
        <v>100000</v>
      </c>
      <c r="S463" s="7">
        <v>75000</v>
      </c>
      <c r="T463" s="7">
        <v>75000</v>
      </c>
      <c r="U463" s="7">
        <v>75000</v>
      </c>
      <c r="V463" s="60"/>
    </row>
    <row r="464" spans="1:22" ht="10.9" customHeight="1" x14ac:dyDescent="0.2">
      <c r="A464" s="84"/>
      <c r="B464" s="85"/>
      <c r="C464" s="15"/>
      <c r="D464" s="21"/>
      <c r="E464" s="21"/>
      <c r="F464" s="15"/>
      <c r="G464" s="21"/>
      <c r="H464" s="21"/>
      <c r="I464" s="15"/>
      <c r="J464" s="21"/>
      <c r="K464" s="21"/>
      <c r="L464" s="10" t="s">
        <v>167</v>
      </c>
      <c r="M464" s="10" t="s">
        <v>113</v>
      </c>
      <c r="N464" s="9" t="s">
        <v>249</v>
      </c>
      <c r="O464" s="10">
        <v>600</v>
      </c>
      <c r="P464" s="7">
        <v>977800</v>
      </c>
      <c r="Q464" s="7">
        <v>977800</v>
      </c>
      <c r="R464" s="7">
        <v>1086657.53</v>
      </c>
      <c r="S464" s="7">
        <v>986600</v>
      </c>
      <c r="T464" s="7">
        <v>986600</v>
      </c>
      <c r="U464" s="7">
        <v>986600</v>
      </c>
      <c r="V464" s="60"/>
    </row>
    <row r="465" spans="1:22" ht="10.9" customHeight="1" x14ac:dyDescent="0.2">
      <c r="A465" s="84"/>
      <c r="B465" s="85"/>
      <c r="C465" s="15"/>
      <c r="D465" s="21"/>
      <c r="E465" s="21"/>
      <c r="F465" s="15"/>
      <c r="G465" s="21"/>
      <c r="H465" s="21"/>
      <c r="I465" s="15"/>
      <c r="J465" s="21"/>
      <c r="K465" s="21"/>
      <c r="L465" s="10" t="s">
        <v>167</v>
      </c>
      <c r="M465" s="10" t="s">
        <v>113</v>
      </c>
      <c r="N465" s="9" t="s">
        <v>254</v>
      </c>
      <c r="O465" s="10">
        <v>600</v>
      </c>
      <c r="P465" s="7">
        <v>261000</v>
      </c>
      <c r="Q465" s="7">
        <v>261000</v>
      </c>
      <c r="R465" s="7">
        <v>464027.27</v>
      </c>
      <c r="S465" s="7">
        <v>349700</v>
      </c>
      <c r="T465" s="7">
        <v>349700</v>
      </c>
      <c r="U465" s="7">
        <v>349700</v>
      </c>
      <c r="V465" s="60"/>
    </row>
    <row r="466" spans="1:22" ht="8.1" customHeight="1" x14ac:dyDescent="0.2">
      <c r="A466" s="84"/>
      <c r="B466" s="85"/>
      <c r="C466" s="15"/>
      <c r="D466" s="21"/>
      <c r="E466" s="21"/>
      <c r="F466" s="15"/>
      <c r="G466" s="21"/>
      <c r="H466" s="21"/>
      <c r="I466" s="15"/>
      <c r="J466" s="21"/>
      <c r="K466" s="21"/>
      <c r="L466" s="10" t="s">
        <v>167</v>
      </c>
      <c r="M466" s="10" t="s">
        <v>113</v>
      </c>
      <c r="N466" s="9" t="s">
        <v>259</v>
      </c>
      <c r="O466" s="10">
        <v>600</v>
      </c>
      <c r="P466" s="7">
        <v>300500</v>
      </c>
      <c r="Q466" s="7">
        <v>300500</v>
      </c>
      <c r="R466" s="7">
        <v>188463.07</v>
      </c>
      <c r="S466" s="7">
        <v>252800</v>
      </c>
      <c r="T466" s="7">
        <v>252800</v>
      </c>
      <c r="U466" s="7">
        <v>252800</v>
      </c>
      <c r="V466" s="60"/>
    </row>
    <row r="467" spans="1:22" ht="10.9" customHeight="1" x14ac:dyDescent="0.2">
      <c r="A467" s="84"/>
      <c r="B467" s="85"/>
      <c r="C467" s="15"/>
      <c r="D467" s="21"/>
      <c r="E467" s="21"/>
      <c r="F467" s="15"/>
      <c r="G467" s="21"/>
      <c r="H467" s="21"/>
      <c r="I467" s="15"/>
      <c r="J467" s="21"/>
      <c r="K467" s="21"/>
      <c r="L467" s="10" t="s">
        <v>167</v>
      </c>
      <c r="M467" s="10" t="s">
        <v>113</v>
      </c>
      <c r="N467" s="9" t="s">
        <v>215</v>
      </c>
      <c r="O467" s="10" t="s">
        <v>633</v>
      </c>
      <c r="P467" s="7">
        <v>500000</v>
      </c>
      <c r="Q467" s="7">
        <v>500000</v>
      </c>
      <c r="R467" s="7">
        <v>732248.75</v>
      </c>
      <c r="S467" s="7">
        <v>407300</v>
      </c>
      <c r="T467" s="7">
        <v>407300</v>
      </c>
      <c r="U467" s="7">
        <v>407300</v>
      </c>
      <c r="V467" s="60"/>
    </row>
    <row r="468" spans="1:22" ht="10.9" customHeight="1" x14ac:dyDescent="0.2">
      <c r="A468" s="84"/>
      <c r="B468" s="85"/>
      <c r="C468" s="15"/>
      <c r="D468" s="21"/>
      <c r="E468" s="21"/>
      <c r="F468" s="15"/>
      <c r="G468" s="21"/>
      <c r="H468" s="21"/>
      <c r="I468" s="15"/>
      <c r="J468" s="21"/>
      <c r="K468" s="21"/>
      <c r="L468" s="10" t="s">
        <v>159</v>
      </c>
      <c r="M468" s="10" t="s">
        <v>53</v>
      </c>
      <c r="N468" s="9" t="s">
        <v>265</v>
      </c>
      <c r="O468" s="10" t="s">
        <v>633</v>
      </c>
      <c r="P468" s="7">
        <v>800000</v>
      </c>
      <c r="Q468" s="7">
        <v>800000</v>
      </c>
      <c r="R468" s="7">
        <v>995150.92</v>
      </c>
      <c r="S468" s="7">
        <v>800000</v>
      </c>
      <c r="T468" s="7">
        <v>800000</v>
      </c>
      <c r="U468" s="7">
        <v>800000</v>
      </c>
      <c r="V468" s="60"/>
    </row>
    <row r="469" spans="1:22" ht="10.9" customHeight="1" x14ac:dyDescent="0.2">
      <c r="A469" s="84"/>
      <c r="B469" s="85"/>
      <c r="C469" s="15"/>
      <c r="D469" s="21"/>
      <c r="E469" s="21"/>
      <c r="F469" s="15"/>
      <c r="G469" s="21"/>
      <c r="H469" s="21"/>
      <c r="I469" s="15"/>
      <c r="J469" s="21"/>
      <c r="K469" s="21"/>
      <c r="L469" s="10" t="s">
        <v>159</v>
      </c>
      <c r="M469" s="10" t="s">
        <v>53</v>
      </c>
      <c r="N469" s="9" t="s">
        <v>283</v>
      </c>
      <c r="O469" s="10" t="s">
        <v>633</v>
      </c>
      <c r="P469" s="7">
        <v>1060000</v>
      </c>
      <c r="Q469" s="7">
        <v>1060000</v>
      </c>
      <c r="R469" s="7">
        <v>1707377</v>
      </c>
      <c r="S469" s="7">
        <v>1242000</v>
      </c>
      <c r="T469" s="7">
        <v>1367000</v>
      </c>
      <c r="U469" s="7">
        <v>1367000</v>
      </c>
      <c r="V469" s="60"/>
    </row>
    <row r="470" spans="1:22" ht="10.9" customHeight="1" x14ac:dyDescent="0.2">
      <c r="A470" s="84"/>
      <c r="B470" s="85"/>
      <c r="C470" s="15"/>
      <c r="D470" s="21"/>
      <c r="E470" s="21"/>
      <c r="F470" s="15"/>
      <c r="G470" s="21"/>
      <c r="H470" s="21"/>
      <c r="I470" s="15"/>
      <c r="J470" s="21"/>
      <c r="K470" s="21"/>
      <c r="L470" s="10" t="s">
        <v>159</v>
      </c>
      <c r="M470" s="10" t="s">
        <v>53</v>
      </c>
      <c r="N470" s="9" t="s">
        <v>300</v>
      </c>
      <c r="O470" s="10" t="s">
        <v>633</v>
      </c>
      <c r="P470" s="7">
        <v>250000</v>
      </c>
      <c r="Q470" s="7">
        <v>250000</v>
      </c>
      <c r="R470" s="7">
        <v>393333.16</v>
      </c>
      <c r="S470" s="7">
        <v>180000</v>
      </c>
      <c r="T470" s="7">
        <v>180000</v>
      </c>
      <c r="U470" s="7">
        <v>180000</v>
      </c>
      <c r="V470" s="60"/>
    </row>
    <row r="471" spans="1:22" ht="10.9" customHeight="1" x14ac:dyDescent="0.2">
      <c r="A471" s="84"/>
      <c r="B471" s="85"/>
      <c r="C471" s="15"/>
      <c r="D471" s="21"/>
      <c r="E471" s="21"/>
      <c r="F471" s="15"/>
      <c r="G471" s="21"/>
      <c r="H471" s="21"/>
      <c r="I471" s="15"/>
      <c r="J471" s="21"/>
      <c r="K471" s="21"/>
      <c r="L471" s="10" t="s">
        <v>159</v>
      </c>
      <c r="M471" s="9" t="s">
        <v>73</v>
      </c>
      <c r="N471" s="9" t="s">
        <v>473</v>
      </c>
      <c r="O471" s="10" t="s">
        <v>633</v>
      </c>
      <c r="P471" s="7">
        <v>250000</v>
      </c>
      <c r="Q471" s="7">
        <v>250000</v>
      </c>
      <c r="R471" s="7">
        <v>357322.09</v>
      </c>
      <c r="S471" s="7">
        <v>350000</v>
      </c>
      <c r="T471" s="7">
        <v>350000</v>
      </c>
      <c r="U471" s="7">
        <v>350000</v>
      </c>
      <c r="V471" s="60"/>
    </row>
    <row r="472" spans="1:22" ht="10.9" customHeight="1" x14ac:dyDescent="0.2">
      <c r="A472" s="84"/>
      <c r="B472" s="85"/>
      <c r="C472" s="15"/>
      <c r="D472" s="21"/>
      <c r="E472" s="21"/>
      <c r="F472" s="15"/>
      <c r="G472" s="21"/>
      <c r="H472" s="21"/>
      <c r="I472" s="15"/>
      <c r="J472" s="21"/>
      <c r="K472" s="21"/>
      <c r="L472" s="10" t="s">
        <v>159</v>
      </c>
      <c r="M472" s="9" t="s">
        <v>73</v>
      </c>
      <c r="N472" s="9" t="s">
        <v>477</v>
      </c>
      <c r="O472" s="10" t="s">
        <v>633</v>
      </c>
      <c r="P472" s="7">
        <v>411000</v>
      </c>
      <c r="Q472" s="7">
        <v>411000</v>
      </c>
      <c r="R472" s="7">
        <v>628266.99</v>
      </c>
      <c r="S472" s="7">
        <v>200000</v>
      </c>
      <c r="T472" s="7">
        <v>200000</v>
      </c>
      <c r="U472" s="7">
        <v>200000</v>
      </c>
      <c r="V472" s="60"/>
    </row>
    <row r="473" spans="1:22" ht="10.9" customHeight="1" x14ac:dyDescent="0.2">
      <c r="A473" s="84"/>
      <c r="B473" s="85"/>
      <c r="C473" s="15"/>
      <c r="D473" s="21"/>
      <c r="E473" s="21"/>
      <c r="F473" s="15"/>
      <c r="G473" s="21"/>
      <c r="H473" s="21"/>
      <c r="I473" s="15"/>
      <c r="J473" s="21"/>
      <c r="K473" s="21"/>
      <c r="L473" s="10">
        <v>11</v>
      </c>
      <c r="M473" s="9" t="s">
        <v>106</v>
      </c>
      <c r="N473" s="9" t="s">
        <v>717</v>
      </c>
      <c r="O473" s="10" t="s">
        <v>633</v>
      </c>
      <c r="P473" s="7">
        <v>50000</v>
      </c>
      <c r="Q473" s="7">
        <v>50000</v>
      </c>
      <c r="R473" s="7">
        <v>71332.539999999994</v>
      </c>
      <c r="S473" s="7">
        <v>25000</v>
      </c>
      <c r="T473" s="7">
        <v>25000</v>
      </c>
      <c r="U473" s="7">
        <v>25000</v>
      </c>
      <c r="V473" s="60"/>
    </row>
    <row r="474" spans="1:22" ht="10.9" customHeight="1" x14ac:dyDescent="0.2">
      <c r="A474" s="84"/>
      <c r="B474" s="85"/>
      <c r="C474" s="15"/>
      <c r="D474" s="21"/>
      <c r="E474" s="21"/>
      <c r="F474" s="15"/>
      <c r="G474" s="21"/>
      <c r="H474" s="21"/>
      <c r="I474" s="15"/>
      <c r="J474" s="21"/>
      <c r="K474" s="21"/>
      <c r="L474" s="10" t="s">
        <v>32</v>
      </c>
      <c r="M474" s="10" t="s">
        <v>107</v>
      </c>
      <c r="N474" s="9" t="s">
        <v>773</v>
      </c>
      <c r="O474" s="10" t="s">
        <v>633</v>
      </c>
      <c r="P474" s="7">
        <v>400000</v>
      </c>
      <c r="Q474" s="7">
        <v>400000</v>
      </c>
      <c r="R474" s="7">
        <v>735479.9</v>
      </c>
      <c r="S474" s="7">
        <v>500000</v>
      </c>
      <c r="T474" s="7">
        <v>500000</v>
      </c>
      <c r="U474" s="7">
        <v>500000</v>
      </c>
      <c r="V474" s="60"/>
    </row>
    <row r="475" spans="1:22" ht="7.35" customHeight="1" x14ac:dyDescent="0.2">
      <c r="A475" s="120" t="s">
        <v>890</v>
      </c>
      <c r="B475" s="121"/>
      <c r="C475" s="121"/>
      <c r="D475" s="121"/>
      <c r="E475" s="121"/>
      <c r="F475" s="121"/>
      <c r="G475" s="121"/>
      <c r="H475" s="121"/>
      <c r="I475" s="121"/>
      <c r="J475" s="121"/>
      <c r="K475" s="121"/>
      <c r="L475" s="127"/>
      <c r="M475" s="127"/>
      <c r="N475" s="127"/>
      <c r="O475" s="128"/>
      <c r="P475" s="25">
        <f>SUM(P476:P478)</f>
        <v>5748720</v>
      </c>
      <c r="Q475" s="25">
        <f t="shared" ref="Q475:U475" si="41">SUM(Q476:Q478)</f>
        <v>5724456.2199999997</v>
      </c>
      <c r="R475" s="25">
        <f t="shared" si="41"/>
        <v>6649435.8300000001</v>
      </c>
      <c r="S475" s="25">
        <f t="shared" si="41"/>
        <v>6899435.8300000001</v>
      </c>
      <c r="T475" s="25">
        <f t="shared" si="41"/>
        <v>6899435.8300000001</v>
      </c>
      <c r="U475" s="25">
        <f t="shared" si="41"/>
        <v>6899435.8300000001</v>
      </c>
      <c r="V475" s="60"/>
    </row>
    <row r="476" spans="1:22" ht="41.25" customHeight="1" x14ac:dyDescent="0.2">
      <c r="A476" s="90" t="s">
        <v>0</v>
      </c>
      <c r="B476" s="90"/>
      <c r="C476" s="1" t="s">
        <v>45</v>
      </c>
      <c r="D476" s="72" t="s">
        <v>808</v>
      </c>
      <c r="E476" s="72" t="s">
        <v>47</v>
      </c>
      <c r="F476" s="1" t="s">
        <v>48</v>
      </c>
      <c r="G476" s="72" t="s">
        <v>49</v>
      </c>
      <c r="H476" s="72" t="s">
        <v>50</v>
      </c>
      <c r="I476" s="1" t="s">
        <v>504</v>
      </c>
      <c r="J476" s="72" t="s">
        <v>51</v>
      </c>
      <c r="K476" s="72" t="s">
        <v>505</v>
      </c>
      <c r="L476" s="2" t="s">
        <v>30</v>
      </c>
      <c r="M476" s="2" t="s">
        <v>53</v>
      </c>
      <c r="N476" s="5" t="s">
        <v>506</v>
      </c>
      <c r="O476" s="2" t="s">
        <v>638</v>
      </c>
      <c r="P476" s="3">
        <v>5748720</v>
      </c>
      <c r="Q476" s="3">
        <v>5724456.2199999997</v>
      </c>
      <c r="R476" s="3">
        <v>6649435.8300000001</v>
      </c>
      <c r="S476" s="3">
        <v>6899435.8300000001</v>
      </c>
      <c r="T476" s="3">
        <v>6899435.8300000001</v>
      </c>
      <c r="U476" s="3">
        <v>6899435.8300000001</v>
      </c>
      <c r="V476" s="60"/>
    </row>
    <row r="477" spans="1:22" ht="36.75" customHeight="1" x14ac:dyDescent="0.2">
      <c r="A477" s="90" t="s">
        <v>0</v>
      </c>
      <c r="B477" s="90"/>
      <c r="C477" s="1" t="s">
        <v>59</v>
      </c>
      <c r="D477" s="72" t="s">
        <v>49</v>
      </c>
      <c r="E477" s="72" t="s">
        <v>60</v>
      </c>
      <c r="F477" s="1" t="s">
        <v>0</v>
      </c>
      <c r="G477" s="72" t="s">
        <v>0</v>
      </c>
      <c r="H477" s="72" t="s">
        <v>0</v>
      </c>
      <c r="I477" s="1" t="s">
        <v>119</v>
      </c>
      <c r="J477" s="72" t="s">
        <v>236</v>
      </c>
      <c r="K477" s="72" t="s">
        <v>120</v>
      </c>
      <c r="L477" s="2" t="s">
        <v>0</v>
      </c>
      <c r="M477" s="2" t="s">
        <v>0</v>
      </c>
      <c r="N477" s="5" t="s">
        <v>0</v>
      </c>
      <c r="O477" s="2" t="s">
        <v>0</v>
      </c>
      <c r="P477" s="3"/>
      <c r="Q477" s="3"/>
      <c r="R477" s="3" t="s">
        <v>0</v>
      </c>
      <c r="S477" s="3"/>
      <c r="T477" s="3"/>
      <c r="U477" s="3" t="s">
        <v>0</v>
      </c>
      <c r="V477" s="60"/>
    </row>
    <row r="478" spans="1:22" ht="35.25" customHeight="1" x14ac:dyDescent="0.2">
      <c r="A478" s="90" t="s">
        <v>0</v>
      </c>
      <c r="B478" s="90"/>
      <c r="C478" s="1"/>
      <c r="D478" s="72"/>
      <c r="E478" s="72"/>
      <c r="F478" s="1"/>
      <c r="G478" s="72" t="s">
        <v>0</v>
      </c>
      <c r="H478" s="72" t="s">
        <v>0</v>
      </c>
      <c r="I478" s="15" t="s">
        <v>664</v>
      </c>
      <c r="J478" s="21" t="s">
        <v>680</v>
      </c>
      <c r="K478" s="21" t="s">
        <v>660</v>
      </c>
      <c r="L478" s="2" t="s">
        <v>0</v>
      </c>
      <c r="M478" s="2" t="s">
        <v>0</v>
      </c>
      <c r="N478" s="5" t="s">
        <v>0</v>
      </c>
      <c r="O478" s="2" t="s">
        <v>0</v>
      </c>
      <c r="P478" s="3" t="s">
        <v>0</v>
      </c>
      <c r="Q478" s="3" t="s">
        <v>0</v>
      </c>
      <c r="R478" s="3" t="s">
        <v>0</v>
      </c>
      <c r="S478" s="3" t="s">
        <v>0</v>
      </c>
      <c r="T478" s="3" t="s">
        <v>0</v>
      </c>
      <c r="U478" s="3" t="s">
        <v>0</v>
      </c>
      <c r="V478" s="60"/>
    </row>
    <row r="479" spans="1:22" ht="17.25" customHeight="1" x14ac:dyDescent="0.2">
      <c r="A479" s="123" t="s">
        <v>904</v>
      </c>
      <c r="B479" s="124"/>
      <c r="C479" s="124"/>
      <c r="D479" s="124"/>
      <c r="E479" s="124"/>
      <c r="F479" s="124"/>
      <c r="G479" s="124"/>
      <c r="H479" s="124"/>
      <c r="I479" s="124"/>
      <c r="J479" s="124"/>
      <c r="K479" s="124"/>
      <c r="L479" s="124"/>
      <c r="M479" s="124"/>
      <c r="N479" s="124"/>
      <c r="O479" s="125"/>
      <c r="P479" s="20">
        <f t="shared" ref="P479:U479" si="42">SUM(P480:P482)</f>
        <v>20420204.079999998</v>
      </c>
      <c r="Q479" s="20">
        <f t="shared" si="42"/>
        <v>20139488.879999999</v>
      </c>
      <c r="R479" s="20">
        <f t="shared" si="42"/>
        <v>55122115.299999997</v>
      </c>
      <c r="S479" s="20">
        <f t="shared" si="42"/>
        <v>55628933.670000002</v>
      </c>
      <c r="T479" s="20">
        <f t="shared" si="42"/>
        <v>55619113.260000005</v>
      </c>
      <c r="U479" s="20">
        <f t="shared" si="42"/>
        <v>57509096.939999998</v>
      </c>
      <c r="V479" s="60"/>
    </row>
    <row r="480" spans="1:22" ht="27.75" customHeight="1" x14ac:dyDescent="0.2">
      <c r="A480" s="97"/>
      <c r="B480" s="97"/>
      <c r="C480" s="15" t="s">
        <v>619</v>
      </c>
      <c r="D480" s="21" t="s">
        <v>905</v>
      </c>
      <c r="E480" s="21" t="s">
        <v>621</v>
      </c>
      <c r="F480" s="15"/>
      <c r="G480" s="21"/>
      <c r="H480" s="21"/>
      <c r="I480" s="15" t="s">
        <v>192</v>
      </c>
      <c r="J480" s="21" t="s">
        <v>206</v>
      </c>
      <c r="K480" s="21" t="s">
        <v>120</v>
      </c>
      <c r="L480" s="2" t="s">
        <v>167</v>
      </c>
      <c r="M480" s="2" t="s">
        <v>107</v>
      </c>
      <c r="N480" s="5" t="s">
        <v>789</v>
      </c>
      <c r="O480" s="2">
        <v>600</v>
      </c>
      <c r="P480" s="3">
        <v>18423673.469999999</v>
      </c>
      <c r="Q480" s="29">
        <v>18214468.469999999</v>
      </c>
      <c r="R480" s="29">
        <v>46340686.729999997</v>
      </c>
      <c r="S480" s="29">
        <v>47168831.630000003</v>
      </c>
      <c r="T480" s="29">
        <v>46366562.240000002</v>
      </c>
      <c r="U480" s="29">
        <v>47771954.079999998</v>
      </c>
      <c r="V480" s="60"/>
    </row>
    <row r="481" spans="1:22" ht="27.75" customHeight="1" x14ac:dyDescent="0.2">
      <c r="A481" s="97"/>
      <c r="B481" s="97"/>
      <c r="C481" s="15" t="s">
        <v>168</v>
      </c>
      <c r="D481" s="21" t="s">
        <v>169</v>
      </c>
      <c r="E481" s="21" t="s">
        <v>906</v>
      </c>
      <c r="F481" s="15"/>
      <c r="G481" s="21"/>
      <c r="H481" s="21"/>
      <c r="I481" s="15" t="s">
        <v>668</v>
      </c>
      <c r="J481" s="21" t="s">
        <v>51</v>
      </c>
      <c r="K481" s="21" t="s">
        <v>660</v>
      </c>
      <c r="L481" s="2" t="s">
        <v>167</v>
      </c>
      <c r="M481" s="2" t="s">
        <v>107</v>
      </c>
      <c r="N481" s="5" t="s">
        <v>787</v>
      </c>
      <c r="O481" s="2">
        <v>600</v>
      </c>
      <c r="P481" s="3">
        <v>1956600</v>
      </c>
      <c r="Q481" s="3">
        <v>1886520</v>
      </c>
      <c r="R481" s="3">
        <v>8605800</v>
      </c>
      <c r="S481" s="3">
        <v>8290900</v>
      </c>
      <c r="T481" s="3">
        <v>9067500</v>
      </c>
      <c r="U481" s="3">
        <v>9542400</v>
      </c>
      <c r="V481" s="60"/>
    </row>
    <row r="482" spans="1:22" ht="24.75" customHeight="1" x14ac:dyDescent="0.2">
      <c r="A482" s="97"/>
      <c r="B482" s="97"/>
      <c r="C482" s="44"/>
      <c r="D482" s="44"/>
      <c r="E482" s="44"/>
      <c r="F482" s="15"/>
      <c r="G482" s="21"/>
      <c r="H482" s="21"/>
      <c r="I482" s="15"/>
      <c r="J482" s="21"/>
      <c r="K482" s="21"/>
      <c r="L482" s="2" t="s">
        <v>167</v>
      </c>
      <c r="M482" s="2" t="s">
        <v>107</v>
      </c>
      <c r="N482" s="5" t="s">
        <v>788</v>
      </c>
      <c r="O482" s="2">
        <v>600</v>
      </c>
      <c r="P482" s="3">
        <v>39930.61</v>
      </c>
      <c r="Q482" s="3">
        <v>38500.410000000003</v>
      </c>
      <c r="R482" s="3">
        <v>175628.57</v>
      </c>
      <c r="S482" s="3">
        <v>169202.04</v>
      </c>
      <c r="T482" s="3">
        <v>185051.02</v>
      </c>
      <c r="U482" s="3">
        <v>194742.86</v>
      </c>
      <c r="V482" s="50"/>
    </row>
    <row r="483" spans="1:22" ht="8.25" customHeight="1" x14ac:dyDescent="0.2">
      <c r="A483" s="141" t="s">
        <v>907</v>
      </c>
      <c r="B483" s="141"/>
      <c r="C483" s="141"/>
      <c r="D483" s="141"/>
      <c r="E483" s="141"/>
      <c r="F483" s="141"/>
      <c r="G483" s="141"/>
      <c r="H483" s="141"/>
      <c r="I483" s="141"/>
      <c r="J483" s="141"/>
      <c r="K483" s="141"/>
      <c r="L483" s="141"/>
      <c r="M483" s="141"/>
      <c r="N483" s="141"/>
      <c r="O483" s="142"/>
      <c r="P483" s="77">
        <f t="shared" ref="P483:U483" si="43">SUM(P484:P487)</f>
        <v>6027913</v>
      </c>
      <c r="Q483" s="77">
        <f t="shared" si="43"/>
        <v>4549120.0199999996</v>
      </c>
      <c r="R483" s="77">
        <f t="shared" si="43"/>
        <v>1712100</v>
      </c>
      <c r="S483" s="77">
        <f t="shared" si="43"/>
        <v>0</v>
      </c>
      <c r="T483" s="77">
        <f t="shared" si="43"/>
        <v>0</v>
      </c>
      <c r="U483" s="77">
        <f t="shared" si="43"/>
        <v>0</v>
      </c>
      <c r="V483" s="50"/>
    </row>
    <row r="484" spans="1:22" ht="27.75" customHeight="1" x14ac:dyDescent="0.2">
      <c r="A484" s="143"/>
      <c r="B484" s="144"/>
      <c r="C484" s="15" t="s">
        <v>619</v>
      </c>
      <c r="D484" s="21" t="s">
        <v>908</v>
      </c>
      <c r="E484" s="21" t="s">
        <v>621</v>
      </c>
      <c r="F484" s="1" t="s">
        <v>802</v>
      </c>
      <c r="G484" s="72" t="s">
        <v>51</v>
      </c>
      <c r="H484" s="72" t="s">
        <v>803</v>
      </c>
      <c r="I484" s="1" t="s">
        <v>359</v>
      </c>
      <c r="J484" s="72" t="s">
        <v>51</v>
      </c>
      <c r="K484" s="72" t="s">
        <v>360</v>
      </c>
      <c r="L484" s="5" t="s">
        <v>106</v>
      </c>
      <c r="M484" s="5" t="s">
        <v>106</v>
      </c>
      <c r="N484" s="5" t="s">
        <v>793</v>
      </c>
      <c r="O484" s="2">
        <v>200</v>
      </c>
      <c r="P484" s="3">
        <v>2400000</v>
      </c>
      <c r="Q484" s="3">
        <v>1695000</v>
      </c>
      <c r="R484" s="3">
        <v>0</v>
      </c>
      <c r="S484" s="3">
        <v>0</v>
      </c>
      <c r="T484" s="3">
        <v>0</v>
      </c>
      <c r="U484" s="3">
        <v>0</v>
      </c>
      <c r="V484" s="50"/>
    </row>
    <row r="485" spans="1:22" ht="23.25" customHeight="1" x14ac:dyDescent="0.2">
      <c r="A485" s="145"/>
      <c r="B485" s="105"/>
      <c r="C485" s="15"/>
      <c r="D485" s="21"/>
      <c r="E485" s="21"/>
      <c r="F485" s="1" t="s">
        <v>804</v>
      </c>
      <c r="G485" s="72" t="s">
        <v>51</v>
      </c>
      <c r="H485" s="72" t="s">
        <v>805</v>
      </c>
      <c r="I485" s="1" t="s">
        <v>801</v>
      </c>
      <c r="J485" s="72" t="s">
        <v>51</v>
      </c>
      <c r="K485" s="72" t="s">
        <v>911</v>
      </c>
      <c r="L485" s="5" t="s">
        <v>106</v>
      </c>
      <c r="M485" s="5" t="s">
        <v>106</v>
      </c>
      <c r="N485" s="5" t="s">
        <v>793</v>
      </c>
      <c r="O485" s="2">
        <v>800</v>
      </c>
      <c r="P485" s="3">
        <v>244913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50"/>
    </row>
    <row r="486" spans="1:22" ht="25.5" customHeight="1" x14ac:dyDescent="0.2">
      <c r="A486" s="145"/>
      <c r="B486" s="105"/>
      <c r="C486" s="15"/>
      <c r="D486" s="21"/>
      <c r="E486" s="21"/>
      <c r="F486" s="15"/>
      <c r="G486" s="21"/>
      <c r="H486" s="21"/>
      <c r="I486" s="1" t="s">
        <v>909</v>
      </c>
      <c r="J486" s="72" t="s">
        <v>51</v>
      </c>
      <c r="K486" s="21" t="s">
        <v>910</v>
      </c>
      <c r="L486" s="10" t="s">
        <v>106</v>
      </c>
      <c r="M486" s="10" t="s">
        <v>221</v>
      </c>
      <c r="N486" s="9" t="s">
        <v>830</v>
      </c>
      <c r="O486" s="10">
        <v>600</v>
      </c>
      <c r="P486" s="7">
        <v>0</v>
      </c>
      <c r="Q486" s="7">
        <v>0</v>
      </c>
      <c r="R486" s="7">
        <v>1712100</v>
      </c>
      <c r="S486" s="7">
        <v>0</v>
      </c>
      <c r="T486" s="7">
        <v>0</v>
      </c>
      <c r="U486" s="7">
        <v>0</v>
      </c>
      <c r="V486" s="50"/>
    </row>
    <row r="487" spans="1:22" ht="8.1" customHeight="1" x14ac:dyDescent="0.2">
      <c r="A487" s="145"/>
      <c r="B487" s="105"/>
      <c r="C487" s="15"/>
      <c r="D487" s="21"/>
      <c r="E487" s="21"/>
      <c r="F487" s="15"/>
      <c r="G487" s="21"/>
      <c r="H487" s="21"/>
      <c r="I487" s="15"/>
      <c r="J487" s="21"/>
      <c r="K487" s="21"/>
      <c r="L487" s="10" t="s">
        <v>106</v>
      </c>
      <c r="M487" s="10" t="s">
        <v>221</v>
      </c>
      <c r="N487" s="9" t="s">
        <v>794</v>
      </c>
      <c r="O487" s="10">
        <v>600</v>
      </c>
      <c r="P487" s="7">
        <v>3383000</v>
      </c>
      <c r="Q487" s="7">
        <v>2854120.02</v>
      </c>
      <c r="R487" s="7">
        <v>0</v>
      </c>
      <c r="S487" s="7">
        <v>0</v>
      </c>
      <c r="T487" s="7">
        <v>0</v>
      </c>
      <c r="U487" s="7">
        <v>0</v>
      </c>
      <c r="V487" s="50"/>
    </row>
    <row r="488" spans="1:22" ht="15.75" customHeight="1" x14ac:dyDescent="0.2">
      <c r="A488" s="126" t="s">
        <v>507</v>
      </c>
      <c r="B488" s="127"/>
      <c r="C488" s="127"/>
      <c r="D488" s="127"/>
      <c r="E488" s="127"/>
      <c r="F488" s="127"/>
      <c r="G488" s="127"/>
      <c r="H488" s="127"/>
      <c r="I488" s="127"/>
      <c r="J488" s="127"/>
      <c r="K488" s="127"/>
      <c r="L488" s="127"/>
      <c r="M488" s="127"/>
      <c r="N488" s="127"/>
      <c r="O488" s="128"/>
      <c r="P488" s="25">
        <f>P489+P500</f>
        <v>133151511.5</v>
      </c>
      <c r="Q488" s="25">
        <f>Q489+Q500</f>
        <v>111476710.34</v>
      </c>
      <c r="R488" s="25">
        <f t="shared" ref="R488:U488" si="44">R489+R500</f>
        <v>129570295.38999999</v>
      </c>
      <c r="S488" s="25">
        <f t="shared" si="44"/>
        <v>141349037.16</v>
      </c>
      <c r="T488" s="25">
        <f t="shared" si="44"/>
        <v>150385405.69999999</v>
      </c>
      <c r="U488" s="25">
        <f t="shared" si="44"/>
        <v>160045821.93000001</v>
      </c>
      <c r="V488" s="49"/>
    </row>
    <row r="489" spans="1:22" ht="9.75" customHeight="1" x14ac:dyDescent="0.2">
      <c r="A489" s="120" t="s">
        <v>508</v>
      </c>
      <c r="B489" s="121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2"/>
      <c r="P489" s="8">
        <f>P490+P495+P497</f>
        <v>4110360</v>
      </c>
      <c r="Q489" s="8">
        <f t="shared" ref="Q489:U489" si="45">Q490+Q495+Q497</f>
        <v>4082638.13</v>
      </c>
      <c r="R489" s="8">
        <f t="shared" si="45"/>
        <v>3689868.09</v>
      </c>
      <c r="S489" s="8">
        <f t="shared" si="45"/>
        <v>2826960.16</v>
      </c>
      <c r="T489" s="8">
        <f t="shared" si="45"/>
        <v>3387628.7</v>
      </c>
      <c r="U489" s="8">
        <f t="shared" si="45"/>
        <v>3519950.93</v>
      </c>
      <c r="V489" s="49"/>
    </row>
    <row r="490" spans="1:22" ht="9.75" customHeight="1" x14ac:dyDescent="0.2">
      <c r="A490" s="120" t="s">
        <v>509</v>
      </c>
      <c r="B490" s="121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2"/>
      <c r="P490" s="8">
        <f>SUM(P491:P494)</f>
        <v>4099040</v>
      </c>
      <c r="Q490" s="8">
        <f t="shared" ref="Q490:U490" si="46">SUM(Q491:Q494)</f>
        <v>4082638.13</v>
      </c>
      <c r="R490" s="8">
        <f t="shared" si="46"/>
        <v>2867569</v>
      </c>
      <c r="S490" s="8">
        <f t="shared" si="46"/>
        <v>2774140</v>
      </c>
      <c r="T490" s="8">
        <f t="shared" si="46"/>
        <v>3385662</v>
      </c>
      <c r="U490" s="8">
        <f t="shared" si="46"/>
        <v>3518183</v>
      </c>
      <c r="V490" s="49"/>
    </row>
    <row r="491" spans="1:22" ht="39" customHeight="1" x14ac:dyDescent="0.2">
      <c r="A491" s="90" t="s">
        <v>0</v>
      </c>
      <c r="B491" s="90"/>
      <c r="C491" s="1" t="s">
        <v>45</v>
      </c>
      <c r="D491" s="72" t="s">
        <v>510</v>
      </c>
      <c r="E491" s="72" t="s">
        <v>47</v>
      </c>
      <c r="F491" s="1" t="s">
        <v>511</v>
      </c>
      <c r="G491" s="72" t="s">
        <v>512</v>
      </c>
      <c r="H491" s="72" t="s">
        <v>513</v>
      </c>
      <c r="I491" s="1" t="s">
        <v>55</v>
      </c>
      <c r="J491" s="72" t="s">
        <v>83</v>
      </c>
      <c r="K491" s="72" t="s">
        <v>57</v>
      </c>
      <c r="L491" s="2" t="s">
        <v>221</v>
      </c>
      <c r="M491" s="2" t="s">
        <v>73</v>
      </c>
      <c r="N491" s="5" t="s">
        <v>514</v>
      </c>
      <c r="O491" s="2" t="s">
        <v>635</v>
      </c>
      <c r="P491" s="3">
        <v>3655972</v>
      </c>
      <c r="Q491" s="3">
        <v>3639570.13</v>
      </c>
      <c r="R491" s="3">
        <v>2622130.64</v>
      </c>
      <c r="S491" s="3">
        <v>2617717.2400000002</v>
      </c>
      <c r="T491" s="3">
        <v>2761080.19</v>
      </c>
      <c r="U491" s="3">
        <v>2828592.67</v>
      </c>
      <c r="V491" s="50"/>
    </row>
    <row r="492" spans="1:22" ht="36" customHeight="1" x14ac:dyDescent="0.2">
      <c r="A492" s="90" t="s">
        <v>0</v>
      </c>
      <c r="B492" s="90"/>
      <c r="C492" s="1" t="s">
        <v>515</v>
      </c>
      <c r="D492" s="72" t="s">
        <v>516</v>
      </c>
      <c r="E492" s="72" t="s">
        <v>517</v>
      </c>
      <c r="F492" s="1" t="s">
        <v>0</v>
      </c>
      <c r="G492" s="72" t="s">
        <v>0</v>
      </c>
      <c r="H492" s="72" t="s">
        <v>0</v>
      </c>
      <c r="I492" s="1" t="s">
        <v>449</v>
      </c>
      <c r="J492" s="72" t="s">
        <v>51</v>
      </c>
      <c r="K492" s="72" t="s">
        <v>450</v>
      </c>
      <c r="L492" s="2" t="s">
        <v>221</v>
      </c>
      <c r="M492" s="2" t="s">
        <v>73</v>
      </c>
      <c r="N492" s="5" t="s">
        <v>514</v>
      </c>
      <c r="O492" s="2" t="s">
        <v>634</v>
      </c>
      <c r="P492" s="3">
        <v>0</v>
      </c>
      <c r="Q492" s="3">
        <v>0</v>
      </c>
      <c r="R492" s="3">
        <v>245438.36</v>
      </c>
      <c r="S492" s="3">
        <v>156422.76</v>
      </c>
      <c r="T492" s="3">
        <v>624581.81000000006</v>
      </c>
      <c r="U492" s="3">
        <v>689590.33</v>
      </c>
      <c r="V492" s="50"/>
    </row>
    <row r="493" spans="1:22" ht="51.75" customHeight="1" x14ac:dyDescent="0.2">
      <c r="A493" s="90" t="s">
        <v>0</v>
      </c>
      <c r="B493" s="90"/>
      <c r="C493" s="1" t="s">
        <v>0</v>
      </c>
      <c r="D493" s="72" t="s">
        <v>0</v>
      </c>
      <c r="E493" s="72" t="s">
        <v>0</v>
      </c>
      <c r="F493" s="1" t="s">
        <v>0</v>
      </c>
      <c r="G493" s="72" t="s">
        <v>0</v>
      </c>
      <c r="H493" s="72" t="s">
        <v>0</v>
      </c>
      <c r="I493" s="1" t="s">
        <v>187</v>
      </c>
      <c r="J493" s="72" t="s">
        <v>51</v>
      </c>
      <c r="K493" s="72" t="s">
        <v>188</v>
      </c>
      <c r="L493" s="2" t="s">
        <v>221</v>
      </c>
      <c r="M493" s="2" t="s">
        <v>73</v>
      </c>
      <c r="N493" s="5" t="s">
        <v>738</v>
      </c>
      <c r="O493" s="2" t="s">
        <v>635</v>
      </c>
      <c r="P493" s="3">
        <v>333592</v>
      </c>
      <c r="Q493" s="3">
        <v>333592</v>
      </c>
      <c r="R493" s="3">
        <v>0</v>
      </c>
      <c r="S493" s="3">
        <v>0</v>
      </c>
      <c r="T493" s="3">
        <v>0</v>
      </c>
      <c r="U493" s="3">
        <v>0</v>
      </c>
      <c r="V493" s="50"/>
    </row>
    <row r="494" spans="1:22" ht="30" customHeight="1" x14ac:dyDescent="0.2">
      <c r="A494" s="90" t="s">
        <v>0</v>
      </c>
      <c r="B494" s="90"/>
      <c r="C494" s="1" t="s">
        <v>0</v>
      </c>
      <c r="D494" s="72" t="s">
        <v>0</v>
      </c>
      <c r="E494" s="72" t="s">
        <v>0</v>
      </c>
      <c r="F494" s="1" t="s">
        <v>0</v>
      </c>
      <c r="G494" s="72" t="s">
        <v>0</v>
      </c>
      <c r="H494" s="72" t="s">
        <v>0</v>
      </c>
      <c r="I494" s="1" t="s">
        <v>425</v>
      </c>
      <c r="J494" s="72" t="s">
        <v>51</v>
      </c>
      <c r="K494" s="72" t="s">
        <v>426</v>
      </c>
      <c r="L494" s="2" t="s">
        <v>221</v>
      </c>
      <c r="M494" s="2" t="s">
        <v>73</v>
      </c>
      <c r="N494" s="5" t="s">
        <v>817</v>
      </c>
      <c r="O494" s="2" t="s">
        <v>635</v>
      </c>
      <c r="P494" s="3">
        <v>109476</v>
      </c>
      <c r="Q494" s="3">
        <v>109476</v>
      </c>
      <c r="R494" s="3">
        <v>0</v>
      </c>
      <c r="S494" s="3">
        <v>0</v>
      </c>
      <c r="T494" s="3">
        <v>0</v>
      </c>
      <c r="U494" s="3">
        <v>0</v>
      </c>
      <c r="V494" s="50"/>
    </row>
    <row r="495" spans="1:22" ht="9.75" customHeight="1" x14ac:dyDescent="0.2">
      <c r="A495" s="120" t="s">
        <v>891</v>
      </c>
      <c r="B495" s="121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2"/>
      <c r="P495" s="8">
        <f>P496</f>
        <v>11320</v>
      </c>
      <c r="Q495" s="8">
        <f t="shared" ref="Q495:U495" si="47">Q496</f>
        <v>0</v>
      </c>
      <c r="R495" s="8">
        <f t="shared" si="47"/>
        <v>5399.09</v>
      </c>
      <c r="S495" s="8">
        <f t="shared" si="47"/>
        <v>52820.160000000003</v>
      </c>
      <c r="T495" s="8">
        <f t="shared" si="47"/>
        <v>1966.7</v>
      </c>
      <c r="U495" s="8">
        <f t="shared" si="47"/>
        <v>1767.93</v>
      </c>
      <c r="V495" s="49"/>
    </row>
    <row r="496" spans="1:22" ht="34.5" customHeight="1" x14ac:dyDescent="0.2">
      <c r="A496" s="90" t="s">
        <v>0</v>
      </c>
      <c r="B496" s="90"/>
      <c r="C496" s="1" t="s">
        <v>45</v>
      </c>
      <c r="D496" s="72" t="s">
        <v>510</v>
      </c>
      <c r="E496" s="72" t="s">
        <v>47</v>
      </c>
      <c r="F496" s="1" t="s">
        <v>518</v>
      </c>
      <c r="G496" s="72" t="s">
        <v>51</v>
      </c>
      <c r="H496" s="72" t="s">
        <v>519</v>
      </c>
      <c r="I496" s="1" t="s">
        <v>55</v>
      </c>
      <c r="J496" s="72" t="s">
        <v>83</v>
      </c>
      <c r="K496" s="72" t="s">
        <v>57</v>
      </c>
      <c r="L496" s="2" t="s">
        <v>53</v>
      </c>
      <c r="M496" s="2" t="s">
        <v>106</v>
      </c>
      <c r="N496" s="5" t="s">
        <v>520</v>
      </c>
      <c r="O496" s="2" t="s">
        <v>634</v>
      </c>
      <c r="P496" s="3">
        <v>11320</v>
      </c>
      <c r="Q496" s="3">
        <v>0</v>
      </c>
      <c r="R496" s="3">
        <v>5399.09</v>
      </c>
      <c r="S496" s="3">
        <v>52820.160000000003</v>
      </c>
      <c r="T496" s="3">
        <v>1966.7</v>
      </c>
      <c r="U496" s="3">
        <v>1767.93</v>
      </c>
      <c r="V496" s="50"/>
    </row>
    <row r="497" spans="1:22" ht="9.75" customHeight="1" x14ac:dyDescent="0.2">
      <c r="A497" s="135" t="s">
        <v>892</v>
      </c>
      <c r="B497" s="121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2"/>
      <c r="P497" s="8">
        <f>P498+P499</f>
        <v>0</v>
      </c>
      <c r="Q497" s="8">
        <f t="shared" ref="Q497:U497" si="48">Q498+Q499</f>
        <v>0</v>
      </c>
      <c r="R497" s="8">
        <f t="shared" si="48"/>
        <v>816900</v>
      </c>
      <c r="S497" s="8">
        <f t="shared" si="48"/>
        <v>0</v>
      </c>
      <c r="T497" s="8">
        <f t="shared" si="48"/>
        <v>0</v>
      </c>
      <c r="U497" s="8">
        <f t="shared" si="48"/>
        <v>0</v>
      </c>
      <c r="V497" s="49"/>
    </row>
    <row r="498" spans="1:22" ht="34.5" customHeight="1" x14ac:dyDescent="0.2">
      <c r="A498" s="90" t="s">
        <v>0</v>
      </c>
      <c r="B498" s="90"/>
      <c r="C498" s="1" t="s">
        <v>723</v>
      </c>
      <c r="D498" s="72" t="s">
        <v>51</v>
      </c>
      <c r="E498" s="72" t="s">
        <v>727</v>
      </c>
      <c r="F498" s="1"/>
      <c r="G498" s="72"/>
      <c r="H498" s="72"/>
      <c r="I498" s="1" t="s">
        <v>55</v>
      </c>
      <c r="J498" s="72" t="s">
        <v>83</v>
      </c>
      <c r="K498" s="72" t="s">
        <v>57</v>
      </c>
      <c r="L498" s="2" t="s">
        <v>53</v>
      </c>
      <c r="M498" s="2">
        <v>13</v>
      </c>
      <c r="N498" s="5" t="s">
        <v>718</v>
      </c>
      <c r="O498" s="2" t="s">
        <v>634</v>
      </c>
      <c r="P498" s="3">
        <v>0</v>
      </c>
      <c r="Q498" s="3">
        <v>0</v>
      </c>
      <c r="R498" s="3">
        <v>816900</v>
      </c>
      <c r="S498" s="3">
        <v>0</v>
      </c>
      <c r="T498" s="3">
        <v>0</v>
      </c>
      <c r="U498" s="3">
        <v>0</v>
      </c>
      <c r="V498" s="50"/>
    </row>
    <row r="499" spans="1:22" ht="39.75" customHeight="1" x14ac:dyDescent="0.2">
      <c r="A499" s="90" t="s">
        <v>0</v>
      </c>
      <c r="B499" s="90"/>
      <c r="C499" s="1" t="s">
        <v>724</v>
      </c>
      <c r="D499" s="72" t="s">
        <v>51</v>
      </c>
      <c r="E499" s="31" t="s">
        <v>728</v>
      </c>
      <c r="F499" s="1"/>
      <c r="G499" s="72"/>
      <c r="H499" s="72"/>
      <c r="I499" s="1" t="s">
        <v>725</v>
      </c>
      <c r="J499" s="72" t="s">
        <v>726</v>
      </c>
      <c r="K499" s="72" t="s">
        <v>729</v>
      </c>
      <c r="L499" s="2"/>
      <c r="M499" s="2"/>
      <c r="N499" s="5"/>
      <c r="O499" s="2"/>
      <c r="P499" s="3"/>
      <c r="Q499" s="3"/>
      <c r="R499" s="3"/>
      <c r="S499" s="3"/>
      <c r="T499" s="3"/>
      <c r="U499" s="3"/>
      <c r="V499" s="50"/>
    </row>
    <row r="500" spans="1:22" x14ac:dyDescent="0.2">
      <c r="A500" s="120" t="s">
        <v>521</v>
      </c>
      <c r="B500" s="121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2"/>
      <c r="P500" s="8">
        <f t="shared" ref="P500:U500" si="49">P501+P507+P516+P520+P526+P534+P547+P552+P555+P560</f>
        <v>129041151.5</v>
      </c>
      <c r="Q500" s="8">
        <f t="shared" si="49"/>
        <v>107394072.21000001</v>
      </c>
      <c r="R500" s="8">
        <f t="shared" si="49"/>
        <v>125880427.29999998</v>
      </c>
      <c r="S500" s="8">
        <f t="shared" si="49"/>
        <v>138522077</v>
      </c>
      <c r="T500" s="8">
        <f t="shared" si="49"/>
        <v>146997777</v>
      </c>
      <c r="U500" s="8">
        <f t="shared" si="49"/>
        <v>156525871</v>
      </c>
      <c r="V500" s="49"/>
    </row>
    <row r="501" spans="1:22" x14ac:dyDescent="0.2">
      <c r="A501" s="120" t="s">
        <v>893</v>
      </c>
      <c r="B501" s="121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2"/>
      <c r="P501" s="8">
        <f>SUBTOTAL(9,P502:P506)</f>
        <v>9751400</v>
      </c>
      <c r="Q501" s="8">
        <f t="shared" ref="Q501:U501" si="50">SUBTOTAL(9,Q502:Q506)</f>
        <v>9751400</v>
      </c>
      <c r="R501" s="8">
        <f>SUBTOTAL(9,R502:R506)</f>
        <v>6179700</v>
      </c>
      <c r="S501" s="8">
        <f t="shared" si="50"/>
        <v>4728500</v>
      </c>
      <c r="T501" s="8">
        <f t="shared" si="50"/>
        <v>7880900</v>
      </c>
      <c r="U501" s="8">
        <f t="shared" si="50"/>
        <v>14185600</v>
      </c>
      <c r="V501" s="49"/>
    </row>
    <row r="502" spans="1:22" ht="49.5" customHeight="1" x14ac:dyDescent="0.2">
      <c r="A502" s="90" t="s">
        <v>0</v>
      </c>
      <c r="B502" s="90"/>
      <c r="C502" s="1" t="s">
        <v>45</v>
      </c>
      <c r="D502" s="72" t="s">
        <v>522</v>
      </c>
      <c r="E502" s="72" t="s">
        <v>47</v>
      </c>
      <c r="F502" s="1" t="s">
        <v>523</v>
      </c>
      <c r="G502" s="72" t="s">
        <v>169</v>
      </c>
      <c r="H502" s="72" t="s">
        <v>177</v>
      </c>
      <c r="I502" s="1" t="s">
        <v>524</v>
      </c>
      <c r="J502" s="72" t="s">
        <v>51</v>
      </c>
      <c r="K502" s="72" t="s">
        <v>525</v>
      </c>
      <c r="L502" s="2" t="s">
        <v>30</v>
      </c>
      <c r="M502" s="2" t="s">
        <v>73</v>
      </c>
      <c r="N502" s="5" t="s">
        <v>658</v>
      </c>
      <c r="O502" s="2" t="s">
        <v>639</v>
      </c>
      <c r="P502" s="3">
        <v>6051164.5</v>
      </c>
      <c r="Q502" s="3">
        <v>6051164.5</v>
      </c>
      <c r="R502" s="3">
        <v>0</v>
      </c>
      <c r="S502" s="3">
        <v>0</v>
      </c>
      <c r="T502" s="3">
        <v>0</v>
      </c>
      <c r="U502" s="3">
        <v>0</v>
      </c>
      <c r="V502" s="50"/>
    </row>
    <row r="503" spans="1:22" ht="13.5" customHeight="1" x14ac:dyDescent="0.2">
      <c r="A503" s="90" t="s">
        <v>0</v>
      </c>
      <c r="B503" s="90"/>
      <c r="C503" s="1" t="s">
        <v>526</v>
      </c>
      <c r="D503" s="72" t="s">
        <v>51</v>
      </c>
      <c r="E503" s="72" t="s">
        <v>527</v>
      </c>
      <c r="F503" s="1" t="s">
        <v>0</v>
      </c>
      <c r="G503" s="72" t="s">
        <v>0</v>
      </c>
      <c r="H503" s="72" t="s">
        <v>0</v>
      </c>
      <c r="I503" s="1" t="s">
        <v>55</v>
      </c>
      <c r="J503" s="72" t="s">
        <v>83</v>
      </c>
      <c r="K503" s="72" t="s">
        <v>57</v>
      </c>
      <c r="L503" s="2" t="s">
        <v>30</v>
      </c>
      <c r="M503" s="2" t="s">
        <v>73</v>
      </c>
      <c r="N503" s="5" t="s">
        <v>658</v>
      </c>
      <c r="O503" s="2">
        <v>800</v>
      </c>
      <c r="P503" s="3">
        <v>3700235.5</v>
      </c>
      <c r="Q503" s="3">
        <v>3700235.5</v>
      </c>
      <c r="R503" s="3">
        <v>0</v>
      </c>
      <c r="S503" s="3">
        <v>0</v>
      </c>
      <c r="T503" s="3">
        <v>0</v>
      </c>
      <c r="U503" s="3">
        <v>0</v>
      </c>
      <c r="V503" s="50"/>
    </row>
    <row r="504" spans="1:22" ht="8.1" customHeight="1" x14ac:dyDescent="0.2">
      <c r="A504" s="90"/>
      <c r="B504" s="90"/>
      <c r="C504" s="1"/>
      <c r="D504" s="72"/>
      <c r="E504" s="72"/>
      <c r="F504" s="1"/>
      <c r="G504" s="72"/>
      <c r="H504" s="72"/>
      <c r="I504" s="1"/>
      <c r="J504" s="72"/>
      <c r="K504" s="72"/>
      <c r="L504" s="2" t="s">
        <v>30</v>
      </c>
      <c r="M504" s="2" t="s">
        <v>73</v>
      </c>
      <c r="N504" s="5" t="s">
        <v>871</v>
      </c>
      <c r="O504" s="2">
        <v>400</v>
      </c>
      <c r="P504" s="3">
        <v>0</v>
      </c>
      <c r="Q504" s="3">
        <v>0</v>
      </c>
      <c r="R504" s="3">
        <v>0</v>
      </c>
      <c r="S504" s="3">
        <v>4728500</v>
      </c>
      <c r="T504" s="3">
        <v>7880900</v>
      </c>
      <c r="U504" s="3">
        <v>8657571.8300000001</v>
      </c>
      <c r="V504" s="50"/>
    </row>
    <row r="505" spans="1:22" ht="8.1" customHeight="1" x14ac:dyDescent="0.2">
      <c r="A505" s="90"/>
      <c r="B505" s="90"/>
      <c r="C505" s="1"/>
      <c r="D505" s="72"/>
      <c r="E505" s="72"/>
      <c r="F505" s="1"/>
      <c r="G505" s="72"/>
      <c r="H505" s="72"/>
      <c r="I505" s="1"/>
      <c r="J505" s="72"/>
      <c r="K505" s="72"/>
      <c r="L505" s="2" t="s">
        <v>30</v>
      </c>
      <c r="M505" s="2" t="s">
        <v>73</v>
      </c>
      <c r="N505" s="5" t="s">
        <v>871</v>
      </c>
      <c r="O505" s="2">
        <v>800</v>
      </c>
      <c r="P505" s="3">
        <v>0</v>
      </c>
      <c r="Q505" s="3">
        <v>0</v>
      </c>
      <c r="R505" s="3">
        <v>6179700</v>
      </c>
      <c r="S505" s="3">
        <v>0</v>
      </c>
      <c r="T505" s="3">
        <v>0</v>
      </c>
      <c r="U505" s="3">
        <v>0</v>
      </c>
      <c r="V505" s="50"/>
    </row>
    <row r="506" spans="1:22" ht="8.1" customHeight="1" x14ac:dyDescent="0.2">
      <c r="A506" s="90" t="s">
        <v>0</v>
      </c>
      <c r="B506" s="90"/>
      <c r="C506" s="1"/>
      <c r="D506" s="72"/>
      <c r="E506" s="72"/>
      <c r="F506" s="1" t="s">
        <v>0</v>
      </c>
      <c r="G506" s="72" t="s">
        <v>0</v>
      </c>
      <c r="H506" s="72" t="s">
        <v>0</v>
      </c>
      <c r="I506" s="1" t="s">
        <v>0</v>
      </c>
      <c r="J506" s="72" t="s">
        <v>0</v>
      </c>
      <c r="K506" s="72" t="s">
        <v>0</v>
      </c>
      <c r="L506" s="2" t="s">
        <v>30</v>
      </c>
      <c r="M506" s="2" t="s">
        <v>73</v>
      </c>
      <c r="N506" s="5" t="s">
        <v>872</v>
      </c>
      <c r="O506" s="2">
        <v>800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5528028.1699999999</v>
      </c>
      <c r="V506" s="50"/>
    </row>
    <row r="507" spans="1:22" ht="20.25" customHeight="1" x14ac:dyDescent="0.2">
      <c r="A507" s="120" t="s">
        <v>809</v>
      </c>
      <c r="B507" s="121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2"/>
      <c r="P507" s="8">
        <f>SUM(P508:P515)</f>
        <v>33362668</v>
      </c>
      <c r="Q507" s="8">
        <f t="shared" ref="Q507:U507" si="51">SUM(Q508:Q515)</f>
        <v>27546045.98</v>
      </c>
      <c r="R507" s="8">
        <f t="shared" si="51"/>
        <v>36196262.299999997</v>
      </c>
      <c r="S507" s="8">
        <f t="shared" si="51"/>
        <v>39561200</v>
      </c>
      <c r="T507" s="8">
        <f t="shared" si="51"/>
        <v>39758100</v>
      </c>
      <c r="U507" s="8">
        <f t="shared" si="51"/>
        <v>39758100</v>
      </c>
      <c r="V507" s="49"/>
    </row>
    <row r="508" spans="1:22" ht="45.75" customHeight="1" x14ac:dyDescent="0.2">
      <c r="A508" s="90" t="s">
        <v>0</v>
      </c>
      <c r="B508" s="90"/>
      <c r="C508" s="1" t="s">
        <v>45</v>
      </c>
      <c r="D508" s="72" t="s">
        <v>528</v>
      </c>
      <c r="E508" s="72" t="s">
        <v>47</v>
      </c>
      <c r="F508" s="1" t="s">
        <v>176</v>
      </c>
      <c r="G508" s="72" t="s">
        <v>529</v>
      </c>
      <c r="H508" s="72" t="s">
        <v>177</v>
      </c>
      <c r="I508" s="1" t="s">
        <v>530</v>
      </c>
      <c r="J508" s="72" t="s">
        <v>51</v>
      </c>
      <c r="K508" s="72" t="s">
        <v>166</v>
      </c>
      <c r="L508" s="2" t="s">
        <v>73</v>
      </c>
      <c r="M508" s="2" t="s">
        <v>159</v>
      </c>
      <c r="N508" s="5" t="s">
        <v>531</v>
      </c>
      <c r="O508" s="2" t="s">
        <v>636</v>
      </c>
      <c r="P508" s="3">
        <v>363768</v>
      </c>
      <c r="Q508" s="3">
        <v>155505.60000000001</v>
      </c>
      <c r="R508" s="3">
        <v>232162.3</v>
      </c>
      <c r="S508" s="3">
        <v>0</v>
      </c>
      <c r="T508" s="3">
        <v>0</v>
      </c>
      <c r="U508" s="3">
        <v>0</v>
      </c>
      <c r="V508" s="50"/>
    </row>
    <row r="509" spans="1:22" ht="74.25" customHeight="1" x14ac:dyDescent="0.2">
      <c r="A509" s="90" t="s">
        <v>0</v>
      </c>
      <c r="B509" s="90"/>
      <c r="C509" s="1" t="s">
        <v>0</v>
      </c>
      <c r="D509" s="72" t="s">
        <v>0</v>
      </c>
      <c r="E509" s="72" t="s">
        <v>0</v>
      </c>
      <c r="F509" s="1" t="s">
        <v>532</v>
      </c>
      <c r="G509" s="72" t="s">
        <v>140</v>
      </c>
      <c r="H509" s="72" t="s">
        <v>397</v>
      </c>
      <c r="I509" s="1" t="s">
        <v>533</v>
      </c>
      <c r="J509" s="72" t="s">
        <v>51</v>
      </c>
      <c r="K509" s="72" t="s">
        <v>81</v>
      </c>
      <c r="L509" s="2" t="s">
        <v>30</v>
      </c>
      <c r="M509" s="2" t="s">
        <v>221</v>
      </c>
      <c r="N509" s="5" t="s">
        <v>534</v>
      </c>
      <c r="O509" s="2" t="s">
        <v>634</v>
      </c>
      <c r="P509" s="3">
        <v>66100</v>
      </c>
      <c r="Q509" s="3">
        <v>48454.080000000002</v>
      </c>
      <c r="R509" s="3">
        <v>91200</v>
      </c>
      <c r="S509" s="3">
        <v>94043.65</v>
      </c>
      <c r="T509" s="3">
        <v>95606.35</v>
      </c>
      <c r="U509" s="3">
        <v>95606.35</v>
      </c>
      <c r="V509" s="50"/>
    </row>
    <row r="510" spans="1:22" ht="51" customHeight="1" x14ac:dyDescent="0.2">
      <c r="A510" s="90"/>
      <c r="B510" s="90"/>
      <c r="C510" s="1"/>
      <c r="D510" s="72"/>
      <c r="E510" s="72"/>
      <c r="F510" s="1" t="s">
        <v>535</v>
      </c>
      <c r="G510" s="72" t="s">
        <v>536</v>
      </c>
      <c r="H510" s="72" t="s">
        <v>537</v>
      </c>
      <c r="I510" s="1" t="s">
        <v>538</v>
      </c>
      <c r="J510" s="72" t="s">
        <v>51</v>
      </c>
      <c r="K510" s="72" t="s">
        <v>166</v>
      </c>
      <c r="L510" s="2" t="s">
        <v>30</v>
      </c>
      <c r="M510" s="2" t="s">
        <v>221</v>
      </c>
      <c r="N510" s="5" t="s">
        <v>534</v>
      </c>
      <c r="O510" s="2">
        <v>300</v>
      </c>
      <c r="P510" s="3">
        <v>0</v>
      </c>
      <c r="Q510" s="3">
        <v>0</v>
      </c>
      <c r="R510" s="3">
        <v>11398600</v>
      </c>
      <c r="S510" s="3">
        <v>11755456.35</v>
      </c>
      <c r="T510" s="3">
        <v>11950793.65</v>
      </c>
      <c r="U510" s="3">
        <v>11950793.65</v>
      </c>
      <c r="V510" s="50"/>
    </row>
    <row r="511" spans="1:22" ht="33" customHeight="1" x14ac:dyDescent="0.2">
      <c r="A511" s="90" t="s">
        <v>0</v>
      </c>
      <c r="B511" s="90"/>
      <c r="C511" s="1" t="s">
        <v>0</v>
      </c>
      <c r="D511" s="72" t="s">
        <v>0</v>
      </c>
      <c r="E511" s="72" t="s">
        <v>0</v>
      </c>
      <c r="F511" s="1" t="s">
        <v>0</v>
      </c>
      <c r="G511" s="72" t="s">
        <v>0</v>
      </c>
      <c r="H511" s="72" t="s">
        <v>0</v>
      </c>
      <c r="I511" s="1" t="s">
        <v>55</v>
      </c>
      <c r="J511" s="72" t="s">
        <v>83</v>
      </c>
      <c r="K511" s="72" t="s">
        <v>57</v>
      </c>
      <c r="L511" s="2" t="s">
        <v>30</v>
      </c>
      <c r="M511" s="2" t="s">
        <v>221</v>
      </c>
      <c r="N511" s="5" t="s">
        <v>539</v>
      </c>
      <c r="O511" s="2" t="s">
        <v>638</v>
      </c>
      <c r="P511" s="3">
        <v>11404600</v>
      </c>
      <c r="Q511" s="3">
        <v>10674828.98</v>
      </c>
      <c r="R511" s="3">
        <v>0</v>
      </c>
      <c r="S511" s="3">
        <v>0</v>
      </c>
      <c r="T511" s="3">
        <v>0</v>
      </c>
      <c r="U511" s="3">
        <v>0</v>
      </c>
      <c r="V511" s="50"/>
    </row>
    <row r="512" spans="1:22" ht="33.75" customHeight="1" x14ac:dyDescent="0.2">
      <c r="A512" s="90" t="s">
        <v>0</v>
      </c>
      <c r="B512" s="90"/>
      <c r="C512" s="1" t="s">
        <v>0</v>
      </c>
      <c r="D512" s="72" t="s">
        <v>0</v>
      </c>
      <c r="E512" s="72" t="s">
        <v>0</v>
      </c>
      <c r="F512" s="1" t="s">
        <v>0</v>
      </c>
      <c r="G512" s="72" t="s">
        <v>0</v>
      </c>
      <c r="H512" s="72" t="s">
        <v>0</v>
      </c>
      <c r="I512" s="1" t="s">
        <v>119</v>
      </c>
      <c r="J512" s="72" t="s">
        <v>162</v>
      </c>
      <c r="K512" s="72" t="s">
        <v>120</v>
      </c>
      <c r="L512" s="2" t="s">
        <v>30</v>
      </c>
      <c r="M512" s="2" t="s">
        <v>73</v>
      </c>
      <c r="N512" s="5" t="s">
        <v>540</v>
      </c>
      <c r="O512" s="2" t="s">
        <v>634</v>
      </c>
      <c r="P512" s="3">
        <v>210080</v>
      </c>
      <c r="Q512" s="3">
        <v>162588.81</v>
      </c>
      <c r="R512" s="3">
        <v>238800</v>
      </c>
      <c r="S512" s="3">
        <v>271700</v>
      </c>
      <c r="T512" s="3">
        <v>271700</v>
      </c>
      <c r="U512" s="3">
        <v>271700</v>
      </c>
      <c r="V512" s="50"/>
    </row>
    <row r="513" spans="1:22" ht="32.25" customHeight="1" x14ac:dyDescent="0.2">
      <c r="A513" s="90" t="s">
        <v>0</v>
      </c>
      <c r="B513" s="90"/>
      <c r="C513" s="1" t="s">
        <v>0</v>
      </c>
      <c r="D513" s="72" t="s">
        <v>0</v>
      </c>
      <c r="E513" s="72" t="s">
        <v>0</v>
      </c>
      <c r="F513" s="1"/>
      <c r="G513" s="72"/>
      <c r="H513" s="72"/>
      <c r="I513" s="1" t="s">
        <v>192</v>
      </c>
      <c r="J513" s="72" t="s">
        <v>117</v>
      </c>
      <c r="K513" s="72" t="s">
        <v>120</v>
      </c>
      <c r="L513" s="2" t="s">
        <v>30</v>
      </c>
      <c r="M513" s="2" t="s">
        <v>73</v>
      </c>
      <c r="N513" s="5" t="s">
        <v>540</v>
      </c>
      <c r="O513" s="2" t="s">
        <v>633</v>
      </c>
      <c r="P513" s="3">
        <v>315020</v>
      </c>
      <c r="Q513" s="3">
        <v>243953.4</v>
      </c>
      <c r="R513" s="3">
        <v>358100</v>
      </c>
      <c r="S513" s="3">
        <v>271700</v>
      </c>
      <c r="T513" s="3">
        <v>271700</v>
      </c>
      <c r="U513" s="3">
        <v>271700</v>
      </c>
      <c r="V513" s="50"/>
    </row>
    <row r="514" spans="1:22" ht="34.5" customHeight="1" x14ac:dyDescent="0.2">
      <c r="A514" s="90"/>
      <c r="B514" s="90"/>
      <c r="C514" s="1"/>
      <c r="D514" s="72"/>
      <c r="E514" s="72"/>
      <c r="F514" s="1"/>
      <c r="G514" s="72"/>
      <c r="H514" s="72"/>
      <c r="I514" s="1" t="s">
        <v>668</v>
      </c>
      <c r="J514" s="72" t="s">
        <v>680</v>
      </c>
      <c r="K514" s="72" t="s">
        <v>660</v>
      </c>
      <c r="L514" s="2" t="s">
        <v>30</v>
      </c>
      <c r="M514" s="2" t="s">
        <v>73</v>
      </c>
      <c r="N514" s="5" t="s">
        <v>541</v>
      </c>
      <c r="O514" s="2" t="s">
        <v>638</v>
      </c>
      <c r="P514" s="3">
        <v>21003100</v>
      </c>
      <c r="Q514" s="3">
        <v>16260715.109999999</v>
      </c>
      <c r="R514" s="3">
        <v>23877400</v>
      </c>
      <c r="S514" s="3">
        <v>27168300</v>
      </c>
      <c r="T514" s="3">
        <v>27168300</v>
      </c>
      <c r="U514" s="3">
        <v>27168300</v>
      </c>
      <c r="V514" s="50"/>
    </row>
    <row r="515" spans="1:22" ht="33.75" customHeight="1" x14ac:dyDescent="0.2">
      <c r="A515" s="90"/>
      <c r="B515" s="90"/>
      <c r="C515" s="1"/>
      <c r="D515" s="72"/>
      <c r="E515" s="72"/>
      <c r="F515" s="1" t="s">
        <v>0</v>
      </c>
      <c r="G515" s="72" t="s">
        <v>0</v>
      </c>
      <c r="H515" s="72" t="s">
        <v>0</v>
      </c>
      <c r="I515" s="15" t="s">
        <v>664</v>
      </c>
      <c r="J515" s="21" t="s">
        <v>681</v>
      </c>
      <c r="K515" s="21" t="s">
        <v>660</v>
      </c>
      <c r="L515" s="2"/>
      <c r="M515" s="2"/>
      <c r="N515" s="5"/>
      <c r="O515" s="2"/>
      <c r="P515" s="3"/>
      <c r="Q515" s="3"/>
      <c r="R515" s="3"/>
      <c r="S515" s="3"/>
      <c r="T515" s="3"/>
      <c r="U515" s="3"/>
      <c r="V515" s="50"/>
    </row>
    <row r="516" spans="1:22" ht="26.25" customHeight="1" x14ac:dyDescent="0.2">
      <c r="A516" s="120" t="s">
        <v>810</v>
      </c>
      <c r="B516" s="121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2"/>
      <c r="P516" s="8">
        <f>P517</f>
        <v>25824000</v>
      </c>
      <c r="Q516" s="8">
        <f t="shared" ref="Q516:U516" si="52">Q517</f>
        <v>25455784</v>
      </c>
      <c r="R516" s="8">
        <f t="shared" si="52"/>
        <v>25032800</v>
      </c>
      <c r="S516" s="8">
        <f t="shared" si="52"/>
        <v>28969900</v>
      </c>
      <c r="T516" s="8">
        <f t="shared" si="52"/>
        <v>30042800</v>
      </c>
      <c r="U516" s="8">
        <f t="shared" si="52"/>
        <v>31294600</v>
      </c>
      <c r="V516" s="49"/>
    </row>
    <row r="517" spans="1:22" ht="33.75" customHeight="1" x14ac:dyDescent="0.2">
      <c r="A517" s="90" t="s">
        <v>0</v>
      </c>
      <c r="B517" s="90"/>
      <c r="C517" s="1" t="s">
        <v>45</v>
      </c>
      <c r="D517" s="72" t="s">
        <v>528</v>
      </c>
      <c r="E517" s="72" t="s">
        <v>47</v>
      </c>
      <c r="F517" s="1" t="s">
        <v>542</v>
      </c>
      <c r="G517" s="72" t="s">
        <v>543</v>
      </c>
      <c r="H517" s="72" t="s">
        <v>397</v>
      </c>
      <c r="I517" s="1" t="s">
        <v>55</v>
      </c>
      <c r="J517" s="72" t="s">
        <v>83</v>
      </c>
      <c r="K517" s="72" t="s">
        <v>57</v>
      </c>
      <c r="L517" s="2" t="s">
        <v>167</v>
      </c>
      <c r="M517" s="2" t="s">
        <v>107</v>
      </c>
      <c r="N517" s="5" t="s">
        <v>544</v>
      </c>
      <c r="O517" s="2" t="s">
        <v>633</v>
      </c>
      <c r="P517" s="3">
        <v>25824000</v>
      </c>
      <c r="Q517" s="3">
        <v>25455784</v>
      </c>
      <c r="R517" s="3">
        <v>25032800</v>
      </c>
      <c r="S517" s="3">
        <v>28969900</v>
      </c>
      <c r="T517" s="3">
        <v>30042800</v>
      </c>
      <c r="U517" s="3">
        <v>31294600</v>
      </c>
      <c r="V517" s="50"/>
    </row>
    <row r="518" spans="1:22" ht="30" customHeight="1" x14ac:dyDescent="0.2">
      <c r="A518" s="90" t="s">
        <v>0</v>
      </c>
      <c r="B518" s="90"/>
      <c r="C518" s="1" t="s">
        <v>0</v>
      </c>
      <c r="D518" s="72" t="s">
        <v>0</v>
      </c>
      <c r="E518" s="72" t="s">
        <v>0</v>
      </c>
      <c r="F518" s="1" t="s">
        <v>0</v>
      </c>
      <c r="G518" s="72" t="s">
        <v>0</v>
      </c>
      <c r="H518" s="72" t="s">
        <v>0</v>
      </c>
      <c r="I518" s="1" t="s">
        <v>192</v>
      </c>
      <c r="J518" s="72" t="s">
        <v>274</v>
      </c>
      <c r="K518" s="72" t="s">
        <v>120</v>
      </c>
      <c r="L518" s="2" t="s">
        <v>0</v>
      </c>
      <c r="M518" s="2" t="s">
        <v>0</v>
      </c>
      <c r="N518" s="5" t="s">
        <v>0</v>
      </c>
      <c r="O518" s="2" t="s">
        <v>0</v>
      </c>
      <c r="P518" s="3" t="s">
        <v>0</v>
      </c>
      <c r="Q518" s="3" t="s">
        <v>0</v>
      </c>
      <c r="R518" s="3" t="s">
        <v>0</v>
      </c>
      <c r="S518" s="3" t="s">
        <v>0</v>
      </c>
      <c r="T518" s="3" t="s">
        <v>0</v>
      </c>
      <c r="U518" s="3" t="s">
        <v>0</v>
      </c>
      <c r="V518" s="50"/>
    </row>
    <row r="519" spans="1:22" ht="42" customHeight="1" x14ac:dyDescent="0.2">
      <c r="A519" s="90" t="s">
        <v>0</v>
      </c>
      <c r="B519" s="90"/>
      <c r="C519" s="1" t="s">
        <v>0</v>
      </c>
      <c r="D519" s="72" t="s">
        <v>0</v>
      </c>
      <c r="E519" s="72" t="s">
        <v>0</v>
      </c>
      <c r="F519" s="1" t="s">
        <v>0</v>
      </c>
      <c r="G519" s="72" t="s">
        <v>0</v>
      </c>
      <c r="H519" s="72" t="s">
        <v>0</v>
      </c>
      <c r="I519" s="1" t="s">
        <v>207</v>
      </c>
      <c r="J519" s="72" t="s">
        <v>51</v>
      </c>
      <c r="K519" s="72" t="s">
        <v>208</v>
      </c>
      <c r="L519" s="2" t="s">
        <v>0</v>
      </c>
      <c r="M519" s="2" t="s">
        <v>0</v>
      </c>
      <c r="N519" s="5" t="s">
        <v>0</v>
      </c>
      <c r="O519" s="2" t="s">
        <v>0</v>
      </c>
      <c r="P519" s="3" t="s">
        <v>0</v>
      </c>
      <c r="Q519" s="3" t="s">
        <v>0</v>
      </c>
      <c r="R519" s="3" t="s">
        <v>0</v>
      </c>
      <c r="S519" s="3" t="s">
        <v>0</v>
      </c>
      <c r="T519" s="3" t="s">
        <v>0</v>
      </c>
      <c r="U519" s="3" t="s">
        <v>0</v>
      </c>
      <c r="V519" s="50"/>
    </row>
    <row r="520" spans="1:22" ht="26.25" customHeight="1" x14ac:dyDescent="0.2">
      <c r="A520" s="120" t="s">
        <v>811</v>
      </c>
      <c r="B520" s="121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2"/>
      <c r="P520" s="8">
        <f>SUM(P521:P525)</f>
        <v>3072700</v>
      </c>
      <c r="Q520" s="8">
        <f t="shared" ref="Q520:U520" si="53">SUM(Q521:Q525)</f>
        <v>2746997.9</v>
      </c>
      <c r="R520" s="8">
        <f t="shared" si="53"/>
        <v>3994200</v>
      </c>
      <c r="S520" s="8">
        <f t="shared" si="53"/>
        <v>3450405</v>
      </c>
      <c r="T520" s="8">
        <f t="shared" si="53"/>
        <v>3905389</v>
      </c>
      <c r="U520" s="8">
        <f t="shared" si="53"/>
        <v>3715834</v>
      </c>
      <c r="V520" s="49"/>
    </row>
    <row r="521" spans="1:22" ht="72" customHeight="1" x14ac:dyDescent="0.2">
      <c r="A521" s="90" t="s">
        <v>0</v>
      </c>
      <c r="B521" s="90"/>
      <c r="C521" s="1" t="s">
        <v>45</v>
      </c>
      <c r="D521" s="72" t="s">
        <v>528</v>
      </c>
      <c r="E521" s="72" t="s">
        <v>47</v>
      </c>
      <c r="F521" s="1" t="s">
        <v>523</v>
      </c>
      <c r="G521" s="72" t="s">
        <v>169</v>
      </c>
      <c r="H521" s="72" t="s">
        <v>177</v>
      </c>
      <c r="I521" s="1" t="s">
        <v>545</v>
      </c>
      <c r="J521" s="72" t="s">
        <v>51</v>
      </c>
      <c r="K521" s="72" t="s">
        <v>546</v>
      </c>
      <c r="L521" s="2" t="s">
        <v>30</v>
      </c>
      <c r="M521" s="2" t="s">
        <v>221</v>
      </c>
      <c r="N521" s="5" t="s">
        <v>547</v>
      </c>
      <c r="O521" s="2" t="s">
        <v>638</v>
      </c>
      <c r="P521" s="3">
        <v>2507700</v>
      </c>
      <c r="Q521" s="3">
        <v>2182000</v>
      </c>
      <c r="R521" s="3">
        <v>2585800</v>
      </c>
      <c r="S521" s="3">
        <v>2641100</v>
      </c>
      <c r="T521" s="3">
        <v>2783800</v>
      </c>
      <c r="U521" s="3">
        <v>2895200</v>
      </c>
      <c r="V521" s="50"/>
    </row>
    <row r="522" spans="1:22" ht="55.5" customHeight="1" x14ac:dyDescent="0.2">
      <c r="A522" s="90" t="s">
        <v>0</v>
      </c>
      <c r="B522" s="90"/>
      <c r="C522" s="1" t="s">
        <v>548</v>
      </c>
      <c r="D522" s="72" t="s">
        <v>549</v>
      </c>
      <c r="E522" s="72" t="s">
        <v>550</v>
      </c>
      <c r="F522" s="1" t="s">
        <v>0</v>
      </c>
      <c r="G522" s="72" t="s">
        <v>0</v>
      </c>
      <c r="H522" s="72" t="s">
        <v>0</v>
      </c>
      <c r="I522" s="1" t="s">
        <v>551</v>
      </c>
      <c r="J522" s="72" t="s">
        <v>51</v>
      </c>
      <c r="K522" s="72" t="s">
        <v>552</v>
      </c>
      <c r="L522" s="2" t="s">
        <v>30</v>
      </c>
      <c r="M522" s="2" t="s">
        <v>221</v>
      </c>
      <c r="N522" s="5" t="s">
        <v>553</v>
      </c>
      <c r="O522" s="2" t="s">
        <v>634</v>
      </c>
      <c r="P522" s="3">
        <v>41600</v>
      </c>
      <c r="Q522" s="3">
        <v>41597.9</v>
      </c>
      <c r="R522" s="3">
        <v>36000</v>
      </c>
      <c r="S522" s="3">
        <v>46805</v>
      </c>
      <c r="T522" s="3">
        <v>54089</v>
      </c>
      <c r="U522" s="3">
        <v>58134</v>
      </c>
      <c r="V522" s="50"/>
    </row>
    <row r="523" spans="1:22" ht="33.75" customHeight="1" x14ac:dyDescent="0.2">
      <c r="A523" s="90" t="s">
        <v>0</v>
      </c>
      <c r="B523" s="90"/>
      <c r="C523" s="1" t="s">
        <v>0</v>
      </c>
      <c r="D523" s="72" t="s">
        <v>0</v>
      </c>
      <c r="E523" s="72" t="s">
        <v>0</v>
      </c>
      <c r="F523" s="1" t="s">
        <v>0</v>
      </c>
      <c r="G523" s="72" t="s">
        <v>0</v>
      </c>
      <c r="H523" s="72" t="s">
        <v>0</v>
      </c>
      <c r="I523" s="1" t="s">
        <v>55</v>
      </c>
      <c r="J523" s="72" t="s">
        <v>83</v>
      </c>
      <c r="K523" s="72" t="s">
        <v>57</v>
      </c>
      <c r="L523" s="2" t="s">
        <v>30</v>
      </c>
      <c r="M523" s="2" t="s">
        <v>221</v>
      </c>
      <c r="N523" s="5" t="s">
        <v>554</v>
      </c>
      <c r="O523" s="2" t="s">
        <v>638</v>
      </c>
      <c r="P523" s="3">
        <v>523400</v>
      </c>
      <c r="Q523" s="3">
        <v>523400</v>
      </c>
      <c r="R523" s="3">
        <v>1372400</v>
      </c>
      <c r="S523" s="3">
        <v>762500</v>
      </c>
      <c r="T523" s="3">
        <v>1067500</v>
      </c>
      <c r="U523" s="3">
        <v>762500</v>
      </c>
      <c r="V523" s="50"/>
    </row>
    <row r="524" spans="1:22" ht="33" customHeight="1" x14ac:dyDescent="0.2">
      <c r="A524" s="90"/>
      <c r="B524" s="90"/>
      <c r="C524" s="1"/>
      <c r="D524" s="72"/>
      <c r="E524" s="72"/>
      <c r="F524" s="1"/>
      <c r="G524" s="72"/>
      <c r="H524" s="72"/>
      <c r="I524" s="1" t="s">
        <v>192</v>
      </c>
      <c r="J524" s="72" t="s">
        <v>402</v>
      </c>
      <c r="K524" s="72" t="s">
        <v>120</v>
      </c>
      <c r="L524" s="2"/>
      <c r="M524" s="2"/>
      <c r="N524" s="5"/>
      <c r="O524" s="2"/>
      <c r="P524" s="3"/>
      <c r="Q524" s="3"/>
      <c r="R524" s="3"/>
      <c r="S524" s="3"/>
      <c r="T524" s="3"/>
      <c r="U524" s="3"/>
      <c r="V524" s="50"/>
    </row>
    <row r="525" spans="1:22" ht="30.75" customHeight="1" x14ac:dyDescent="0.2">
      <c r="A525" s="90" t="s">
        <v>0</v>
      </c>
      <c r="B525" s="90"/>
      <c r="C525" s="1" t="s">
        <v>0</v>
      </c>
      <c r="D525" s="72" t="s">
        <v>0</v>
      </c>
      <c r="E525" s="72" t="s">
        <v>0</v>
      </c>
      <c r="F525" s="1" t="s">
        <v>0</v>
      </c>
      <c r="G525" s="72" t="s">
        <v>0</v>
      </c>
      <c r="H525" s="72" t="s">
        <v>0</v>
      </c>
      <c r="I525" s="15" t="s">
        <v>668</v>
      </c>
      <c r="J525" s="21" t="s">
        <v>678</v>
      </c>
      <c r="K525" s="21" t="s">
        <v>660</v>
      </c>
      <c r="L525" s="2" t="s">
        <v>0</v>
      </c>
      <c r="M525" s="2" t="s">
        <v>0</v>
      </c>
      <c r="N525" s="5" t="s">
        <v>0</v>
      </c>
      <c r="O525" s="2" t="s">
        <v>0</v>
      </c>
      <c r="P525" s="3"/>
      <c r="Q525" s="3"/>
      <c r="R525" s="3" t="s">
        <v>0</v>
      </c>
      <c r="S525" s="3"/>
      <c r="T525" s="3"/>
      <c r="U525" s="3"/>
      <c r="V525" s="50"/>
    </row>
    <row r="526" spans="1:22" ht="15.75" customHeight="1" x14ac:dyDescent="0.2">
      <c r="A526" s="120" t="s">
        <v>555</v>
      </c>
      <c r="B526" s="121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2"/>
      <c r="P526" s="8">
        <f>SUM(P527:P533)</f>
        <v>2537200</v>
      </c>
      <c r="Q526" s="8">
        <f t="shared" ref="Q526:U526" si="54">SUM(Q527:Q533)</f>
        <v>2398428.3600000003</v>
      </c>
      <c r="R526" s="8">
        <f>SUM(R527:R533)</f>
        <v>3633330</v>
      </c>
      <c r="S526" s="8">
        <f t="shared" si="54"/>
        <v>4864683</v>
      </c>
      <c r="T526" s="8">
        <f t="shared" si="54"/>
        <v>5059360</v>
      </c>
      <c r="U526" s="8">
        <f t="shared" si="54"/>
        <v>5262046</v>
      </c>
      <c r="V526" s="49"/>
    </row>
    <row r="527" spans="1:22" ht="30.75" customHeight="1" x14ac:dyDescent="0.2">
      <c r="A527" s="90" t="s">
        <v>0</v>
      </c>
      <c r="B527" s="90"/>
      <c r="C527" s="1" t="s">
        <v>45</v>
      </c>
      <c r="D527" s="72" t="s">
        <v>522</v>
      </c>
      <c r="E527" s="72" t="s">
        <v>47</v>
      </c>
      <c r="F527" s="1" t="s">
        <v>556</v>
      </c>
      <c r="G527" s="72" t="s">
        <v>557</v>
      </c>
      <c r="H527" s="72" t="s">
        <v>558</v>
      </c>
      <c r="I527" s="1" t="s">
        <v>559</v>
      </c>
      <c r="J527" s="72" t="s">
        <v>51</v>
      </c>
      <c r="K527" s="72" t="s">
        <v>560</v>
      </c>
      <c r="L527" s="2" t="s">
        <v>53</v>
      </c>
      <c r="M527" s="2" t="s">
        <v>33</v>
      </c>
      <c r="N527" s="5" t="s">
        <v>561</v>
      </c>
      <c r="O527" s="2" t="s">
        <v>634</v>
      </c>
      <c r="P527" s="3">
        <v>6000</v>
      </c>
      <c r="Q527" s="3">
        <v>0</v>
      </c>
      <c r="R527" s="3">
        <v>6000</v>
      </c>
      <c r="S527" s="3">
        <v>6000</v>
      </c>
      <c r="T527" s="3">
        <v>6000</v>
      </c>
      <c r="U527" s="3">
        <v>6000</v>
      </c>
      <c r="V527" s="50"/>
    </row>
    <row r="528" spans="1:22" ht="30" customHeight="1" x14ac:dyDescent="0.2">
      <c r="A528" s="90" t="s">
        <v>0</v>
      </c>
      <c r="B528" s="90"/>
      <c r="C528" s="1" t="s">
        <v>562</v>
      </c>
      <c r="D528" s="72" t="s">
        <v>563</v>
      </c>
      <c r="E528" s="72" t="s">
        <v>564</v>
      </c>
      <c r="F528" s="1" t="s">
        <v>565</v>
      </c>
      <c r="G528" s="72" t="s">
        <v>566</v>
      </c>
      <c r="H528" s="72" t="s">
        <v>567</v>
      </c>
      <c r="I528" s="1" t="s">
        <v>55</v>
      </c>
      <c r="J528" s="72" t="s">
        <v>83</v>
      </c>
      <c r="K528" s="72" t="s">
        <v>57</v>
      </c>
      <c r="L528" s="2" t="s">
        <v>53</v>
      </c>
      <c r="M528" s="2" t="s">
        <v>33</v>
      </c>
      <c r="N528" s="5" t="s">
        <v>568</v>
      </c>
      <c r="O528" s="2" t="s">
        <v>635</v>
      </c>
      <c r="P528" s="3">
        <v>546084.66</v>
      </c>
      <c r="Q528" s="3">
        <v>544876.68999999994</v>
      </c>
      <c r="R528" s="3">
        <v>991493.7</v>
      </c>
      <c r="S528" s="3">
        <v>1012986.48</v>
      </c>
      <c r="T528" s="3">
        <v>997332.32</v>
      </c>
      <c r="U528" s="3">
        <v>1139176.95</v>
      </c>
      <c r="V528" s="50"/>
    </row>
    <row r="529" spans="1:22" ht="24.75" customHeight="1" x14ac:dyDescent="0.2">
      <c r="A529" s="90" t="s">
        <v>0</v>
      </c>
      <c r="B529" s="90"/>
      <c r="C529" s="1" t="s">
        <v>0</v>
      </c>
      <c r="D529" s="72" t="s">
        <v>0</v>
      </c>
      <c r="E529" s="72" t="s">
        <v>0</v>
      </c>
      <c r="F529" s="1" t="s">
        <v>569</v>
      </c>
      <c r="G529" s="72" t="s">
        <v>566</v>
      </c>
      <c r="H529" s="72" t="s">
        <v>177</v>
      </c>
      <c r="I529" s="1" t="s">
        <v>449</v>
      </c>
      <c r="J529" s="72" t="s">
        <v>51</v>
      </c>
      <c r="K529" s="72" t="s">
        <v>450</v>
      </c>
      <c r="L529" s="2" t="s">
        <v>53</v>
      </c>
      <c r="M529" s="2" t="s">
        <v>33</v>
      </c>
      <c r="N529" s="5" t="s">
        <v>568</v>
      </c>
      <c r="O529" s="2" t="s">
        <v>634</v>
      </c>
      <c r="P529" s="3">
        <v>97115.34</v>
      </c>
      <c r="Q529" s="3">
        <v>97113</v>
      </c>
      <c r="R529" s="3">
        <v>487836.3</v>
      </c>
      <c r="S529" s="3">
        <v>909734.52</v>
      </c>
      <c r="T529" s="3">
        <v>1002436.68</v>
      </c>
      <c r="U529" s="3">
        <v>940787.05</v>
      </c>
      <c r="V529" s="50"/>
    </row>
    <row r="530" spans="1:22" ht="41.25" customHeight="1" x14ac:dyDescent="0.2">
      <c r="A530" s="90" t="s">
        <v>0</v>
      </c>
      <c r="B530" s="90"/>
      <c r="C530" s="1" t="s">
        <v>0</v>
      </c>
      <c r="D530" s="72" t="s">
        <v>0</v>
      </c>
      <c r="E530" s="72" t="s">
        <v>0</v>
      </c>
      <c r="F530" s="1" t="s">
        <v>570</v>
      </c>
      <c r="G530" s="72" t="s">
        <v>571</v>
      </c>
      <c r="H530" s="72" t="s">
        <v>368</v>
      </c>
      <c r="I530" s="1" t="s">
        <v>187</v>
      </c>
      <c r="J530" s="72" t="s">
        <v>51</v>
      </c>
      <c r="K530" s="72" t="s">
        <v>188</v>
      </c>
      <c r="L530" s="2" t="s">
        <v>30</v>
      </c>
      <c r="M530" s="2" t="s">
        <v>73</v>
      </c>
      <c r="N530" s="5" t="s">
        <v>572</v>
      </c>
      <c r="O530" s="2" t="s">
        <v>635</v>
      </c>
      <c r="P530" s="3">
        <v>1775267.87</v>
      </c>
      <c r="Q530" s="3">
        <v>1674868.22</v>
      </c>
      <c r="R530" s="3">
        <v>1937802.96</v>
      </c>
      <c r="S530" s="3">
        <v>0</v>
      </c>
      <c r="T530" s="3">
        <v>0</v>
      </c>
      <c r="U530" s="3">
        <v>0</v>
      </c>
      <c r="V530" s="50"/>
    </row>
    <row r="531" spans="1:22" ht="41.25" customHeight="1" x14ac:dyDescent="0.2">
      <c r="A531" s="90"/>
      <c r="B531" s="90"/>
      <c r="C531" s="1"/>
      <c r="D531" s="72"/>
      <c r="E531" s="72"/>
      <c r="F531" s="1"/>
      <c r="G531" s="72"/>
      <c r="H531" s="72"/>
      <c r="I531" s="1" t="s">
        <v>425</v>
      </c>
      <c r="J531" s="72" t="s">
        <v>51</v>
      </c>
      <c r="K531" s="72" t="s">
        <v>426</v>
      </c>
      <c r="L531" s="2" t="s">
        <v>30</v>
      </c>
      <c r="M531" s="2" t="s">
        <v>73</v>
      </c>
      <c r="N531" s="5" t="s">
        <v>572</v>
      </c>
      <c r="O531" s="2" t="s">
        <v>634</v>
      </c>
      <c r="P531" s="3">
        <v>112732.13</v>
      </c>
      <c r="Q531" s="3">
        <v>81570.45</v>
      </c>
      <c r="R531" s="3">
        <v>210197.04</v>
      </c>
      <c r="S531" s="3">
        <v>0</v>
      </c>
      <c r="T531" s="3">
        <v>0</v>
      </c>
      <c r="U531" s="3">
        <v>0</v>
      </c>
      <c r="V531" s="50"/>
    </row>
    <row r="532" spans="1:22" ht="8.1" customHeight="1" x14ac:dyDescent="0.2">
      <c r="A532" s="90"/>
      <c r="B532" s="90"/>
      <c r="C532" s="1"/>
      <c r="D532" s="72"/>
      <c r="E532" s="72"/>
      <c r="F532" s="1"/>
      <c r="G532" s="72"/>
      <c r="H532" s="72"/>
      <c r="I532" s="1"/>
      <c r="J532" s="72"/>
      <c r="K532" s="72"/>
      <c r="L532" s="2" t="s">
        <v>30</v>
      </c>
      <c r="M532" s="5" t="s">
        <v>151</v>
      </c>
      <c r="N532" s="5" t="s">
        <v>572</v>
      </c>
      <c r="O532" s="2" t="s">
        <v>635</v>
      </c>
      <c r="P532" s="3">
        <v>0</v>
      </c>
      <c r="Q532" s="3">
        <v>0</v>
      </c>
      <c r="R532" s="3">
        <v>0</v>
      </c>
      <c r="S532" s="3">
        <v>1956923.81</v>
      </c>
      <c r="T532" s="3">
        <v>2066756.62</v>
      </c>
      <c r="U532" s="3">
        <v>2063987.03</v>
      </c>
      <c r="V532" s="50"/>
    </row>
    <row r="533" spans="1:22" ht="8.1" customHeight="1" x14ac:dyDescent="0.2">
      <c r="A533" s="90" t="s">
        <v>0</v>
      </c>
      <c r="B533" s="90"/>
      <c r="C533" s="1" t="s">
        <v>0</v>
      </c>
      <c r="D533" s="72" t="s">
        <v>0</v>
      </c>
      <c r="E533" s="72" t="s">
        <v>0</v>
      </c>
      <c r="F533" s="1" t="s">
        <v>0</v>
      </c>
      <c r="G533" s="72" t="s">
        <v>0</v>
      </c>
      <c r="H533" s="72" t="s">
        <v>0</v>
      </c>
      <c r="I533" s="1"/>
      <c r="J533" s="72"/>
      <c r="K533" s="72"/>
      <c r="L533" s="2" t="s">
        <v>30</v>
      </c>
      <c r="M533" s="5" t="s">
        <v>151</v>
      </c>
      <c r="N533" s="5" t="s">
        <v>572</v>
      </c>
      <c r="O533" s="2" t="s">
        <v>634</v>
      </c>
      <c r="P533" s="3">
        <v>0</v>
      </c>
      <c r="Q533" s="3">
        <v>0</v>
      </c>
      <c r="R533" s="3">
        <v>0</v>
      </c>
      <c r="S533" s="3">
        <v>979038.19</v>
      </c>
      <c r="T533" s="3">
        <v>986834.38</v>
      </c>
      <c r="U533" s="3">
        <v>1112094.97</v>
      </c>
      <c r="V533" s="50"/>
    </row>
    <row r="534" spans="1:22" ht="7.35" customHeight="1" x14ac:dyDescent="0.2">
      <c r="A534" s="120" t="s">
        <v>573</v>
      </c>
      <c r="B534" s="121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2"/>
      <c r="P534" s="8">
        <f t="shared" ref="P534:U534" si="55">SUM(P535:P546)</f>
        <v>42874200</v>
      </c>
      <c r="Q534" s="8">
        <f t="shared" si="55"/>
        <v>31877023.379999999</v>
      </c>
      <c r="R534" s="8">
        <f t="shared" si="55"/>
        <v>40277399.999999993</v>
      </c>
      <c r="S534" s="8">
        <f t="shared" si="55"/>
        <v>45156137</v>
      </c>
      <c r="T534" s="8">
        <f t="shared" si="55"/>
        <v>48545786</v>
      </c>
      <c r="U534" s="8">
        <f t="shared" si="55"/>
        <v>50489382</v>
      </c>
      <c r="V534" s="49"/>
    </row>
    <row r="535" spans="1:22" ht="41.25" customHeight="1" x14ac:dyDescent="0.2">
      <c r="A535" s="83" t="s">
        <v>0</v>
      </c>
      <c r="B535" s="83"/>
      <c r="C535" s="1" t="s">
        <v>45</v>
      </c>
      <c r="D535" s="72" t="s">
        <v>528</v>
      </c>
      <c r="E535" s="72" t="s">
        <v>47</v>
      </c>
      <c r="F535" s="1" t="s">
        <v>523</v>
      </c>
      <c r="G535" s="72" t="s">
        <v>574</v>
      </c>
      <c r="H535" s="72" t="s">
        <v>177</v>
      </c>
      <c r="I535" s="1" t="s">
        <v>575</v>
      </c>
      <c r="J535" s="72" t="s">
        <v>51</v>
      </c>
      <c r="K535" s="72" t="s">
        <v>576</v>
      </c>
      <c r="L535" s="2" t="s">
        <v>30</v>
      </c>
      <c r="M535" s="2" t="s">
        <v>73</v>
      </c>
      <c r="N535" s="5" t="s">
        <v>577</v>
      </c>
      <c r="O535" s="2" t="s">
        <v>638</v>
      </c>
      <c r="P535" s="3">
        <v>35755600</v>
      </c>
      <c r="Q535" s="3">
        <v>24848432.77</v>
      </c>
      <c r="R535" s="3">
        <v>30392500</v>
      </c>
      <c r="S535" s="3">
        <v>30516600</v>
      </c>
      <c r="T535" s="3">
        <v>33319800</v>
      </c>
      <c r="U535" s="3">
        <v>34652800</v>
      </c>
      <c r="V535" s="50"/>
    </row>
    <row r="536" spans="1:22" ht="33.75" customHeight="1" x14ac:dyDescent="0.2">
      <c r="A536" s="85"/>
      <c r="B536" s="85"/>
      <c r="C536" s="1" t="s">
        <v>526</v>
      </c>
      <c r="D536" s="72" t="s">
        <v>51</v>
      </c>
      <c r="E536" s="72" t="s">
        <v>527</v>
      </c>
      <c r="F536" s="1" t="s">
        <v>578</v>
      </c>
      <c r="G536" s="72" t="s">
        <v>579</v>
      </c>
      <c r="H536" s="72" t="s">
        <v>580</v>
      </c>
      <c r="I536" s="1" t="s">
        <v>55</v>
      </c>
      <c r="J536" s="72" t="s">
        <v>83</v>
      </c>
      <c r="K536" s="72" t="s">
        <v>57</v>
      </c>
      <c r="L536" s="2" t="s">
        <v>30</v>
      </c>
      <c r="M536" s="2" t="s">
        <v>73</v>
      </c>
      <c r="N536" s="5" t="s">
        <v>582</v>
      </c>
      <c r="O536" s="2" t="s">
        <v>638</v>
      </c>
      <c r="P536" s="3">
        <v>83400</v>
      </c>
      <c r="Q536" s="3">
        <v>38255.47</v>
      </c>
      <c r="R536" s="3">
        <v>86600</v>
      </c>
      <c r="S536" s="3">
        <v>45000</v>
      </c>
      <c r="T536" s="3">
        <v>46800</v>
      </c>
      <c r="U536" s="3">
        <v>48700</v>
      </c>
      <c r="V536" s="50"/>
    </row>
    <row r="537" spans="1:22" ht="36.75" customHeight="1" x14ac:dyDescent="0.2">
      <c r="A537" s="85"/>
      <c r="B537" s="85"/>
      <c r="C537" s="1" t="s">
        <v>0</v>
      </c>
      <c r="D537" s="72" t="s">
        <v>0</v>
      </c>
      <c r="E537" s="72" t="s">
        <v>0</v>
      </c>
      <c r="F537" s="1" t="s">
        <v>581</v>
      </c>
      <c r="G537" s="72" t="s">
        <v>140</v>
      </c>
      <c r="H537" s="72" t="s">
        <v>177</v>
      </c>
      <c r="I537" s="1" t="s">
        <v>449</v>
      </c>
      <c r="J537" s="72" t="s">
        <v>51</v>
      </c>
      <c r="K537" s="72" t="s">
        <v>450</v>
      </c>
      <c r="L537" s="2" t="s">
        <v>30</v>
      </c>
      <c r="M537" s="2" t="s">
        <v>73</v>
      </c>
      <c r="N537" s="5" t="s">
        <v>585</v>
      </c>
      <c r="O537" s="2" t="s">
        <v>635</v>
      </c>
      <c r="P537" s="3">
        <v>6170866.75</v>
      </c>
      <c r="Q537" s="3">
        <v>6170811</v>
      </c>
      <c r="R537" s="3">
        <v>7462793.5199999996</v>
      </c>
      <c r="S537" s="3">
        <v>0</v>
      </c>
      <c r="T537" s="3">
        <v>0</v>
      </c>
      <c r="U537" s="3">
        <v>0</v>
      </c>
      <c r="V537" s="50"/>
    </row>
    <row r="538" spans="1:22" ht="24.75" customHeight="1" x14ac:dyDescent="0.2">
      <c r="A538" s="85"/>
      <c r="B538" s="85"/>
      <c r="C538" s="1" t="s">
        <v>0</v>
      </c>
      <c r="D538" s="72" t="s">
        <v>0</v>
      </c>
      <c r="E538" s="72" t="s">
        <v>0</v>
      </c>
      <c r="F538" s="1" t="s">
        <v>583</v>
      </c>
      <c r="G538" s="72" t="s">
        <v>183</v>
      </c>
      <c r="H538" s="72" t="s">
        <v>584</v>
      </c>
      <c r="I538" s="1" t="s">
        <v>192</v>
      </c>
      <c r="J538" s="72" t="s">
        <v>402</v>
      </c>
      <c r="K538" s="72" t="s">
        <v>120</v>
      </c>
      <c r="L538" s="2" t="s">
        <v>30</v>
      </c>
      <c r="M538" s="2" t="s">
        <v>73</v>
      </c>
      <c r="N538" s="5" t="s">
        <v>585</v>
      </c>
      <c r="O538" s="2" t="s">
        <v>634</v>
      </c>
      <c r="P538" s="3">
        <v>437133.25</v>
      </c>
      <c r="Q538" s="3">
        <v>400667.39</v>
      </c>
      <c r="R538" s="3">
        <v>1129206.48</v>
      </c>
      <c r="S538" s="3">
        <v>0</v>
      </c>
      <c r="T538" s="3">
        <v>0</v>
      </c>
      <c r="U538" s="3">
        <v>0</v>
      </c>
      <c r="V538" s="50"/>
    </row>
    <row r="539" spans="1:22" ht="35.25" customHeight="1" x14ac:dyDescent="0.2">
      <c r="A539" s="85"/>
      <c r="B539" s="85"/>
      <c r="C539" s="1" t="s">
        <v>0</v>
      </c>
      <c r="D539" s="72" t="s">
        <v>0</v>
      </c>
      <c r="E539" s="72" t="s">
        <v>0</v>
      </c>
      <c r="F539" s="1" t="s">
        <v>586</v>
      </c>
      <c r="G539" s="72" t="s">
        <v>587</v>
      </c>
      <c r="H539" s="72" t="s">
        <v>397</v>
      </c>
      <c r="I539" s="15" t="s">
        <v>668</v>
      </c>
      <c r="J539" s="21" t="s">
        <v>678</v>
      </c>
      <c r="K539" s="21" t="s">
        <v>660</v>
      </c>
      <c r="L539" s="2" t="s">
        <v>30</v>
      </c>
      <c r="M539" s="2" t="s">
        <v>73</v>
      </c>
      <c r="N539" s="5" t="s">
        <v>590</v>
      </c>
      <c r="O539" s="2" t="s">
        <v>635</v>
      </c>
      <c r="P539" s="3">
        <v>427200</v>
      </c>
      <c r="Q539" s="3">
        <v>418856.75</v>
      </c>
      <c r="R539" s="3">
        <v>401142.4</v>
      </c>
      <c r="S539" s="3">
        <v>0</v>
      </c>
      <c r="T539" s="3">
        <v>0</v>
      </c>
      <c r="U539" s="3">
        <v>0</v>
      </c>
      <c r="V539" s="50"/>
    </row>
    <row r="540" spans="1:22" ht="44.25" customHeight="1" x14ac:dyDescent="0.2">
      <c r="A540" s="85"/>
      <c r="B540" s="85"/>
      <c r="C540" s="27" t="s">
        <v>0</v>
      </c>
      <c r="D540" s="28" t="s">
        <v>0</v>
      </c>
      <c r="E540" s="28" t="s">
        <v>0</v>
      </c>
      <c r="F540" s="27" t="s">
        <v>588</v>
      </c>
      <c r="G540" s="28" t="s">
        <v>587</v>
      </c>
      <c r="H540" s="28" t="s">
        <v>589</v>
      </c>
      <c r="I540" s="27" t="s">
        <v>0</v>
      </c>
      <c r="J540" s="28" t="s">
        <v>0</v>
      </c>
      <c r="K540" s="28" t="s">
        <v>0</v>
      </c>
      <c r="L540" s="116" t="s">
        <v>30</v>
      </c>
      <c r="M540" s="116" t="s">
        <v>73</v>
      </c>
      <c r="N540" s="117" t="s">
        <v>590</v>
      </c>
      <c r="O540" s="116">
        <v>200</v>
      </c>
      <c r="P540" s="29">
        <v>0</v>
      </c>
      <c r="Q540" s="29">
        <v>0</v>
      </c>
      <c r="R540" s="29">
        <v>81357.600000000006</v>
      </c>
      <c r="S540" s="3">
        <v>0</v>
      </c>
      <c r="T540" s="3">
        <v>0</v>
      </c>
      <c r="U540" s="3">
        <v>0</v>
      </c>
      <c r="V540" s="50"/>
    </row>
    <row r="541" spans="1:22" ht="8.1" customHeight="1" x14ac:dyDescent="0.2">
      <c r="A541" s="85"/>
      <c r="B541" s="85"/>
      <c r="C541" s="15"/>
      <c r="D541" s="21"/>
      <c r="E541" s="21"/>
      <c r="F541" s="15"/>
      <c r="G541" s="21"/>
      <c r="H541" s="21"/>
      <c r="I541" s="15"/>
      <c r="J541" s="21"/>
      <c r="K541" s="21"/>
      <c r="L541" s="10" t="s">
        <v>30</v>
      </c>
      <c r="M541" s="10" t="s">
        <v>73</v>
      </c>
      <c r="N541" s="9" t="s">
        <v>777</v>
      </c>
      <c r="O541" s="10">
        <v>200</v>
      </c>
      <c r="P541" s="29">
        <v>0</v>
      </c>
      <c r="Q541" s="29">
        <v>0</v>
      </c>
      <c r="R541" s="7">
        <v>10700</v>
      </c>
      <c r="S541" s="7">
        <v>21600</v>
      </c>
      <c r="T541" s="7">
        <v>22450</v>
      </c>
      <c r="U541" s="7">
        <v>23332</v>
      </c>
      <c r="V541" s="50"/>
    </row>
    <row r="542" spans="1:22" ht="8.1" customHeight="1" x14ac:dyDescent="0.2">
      <c r="A542" s="85"/>
      <c r="B542" s="85"/>
      <c r="C542" s="15"/>
      <c r="D542" s="21"/>
      <c r="E542" s="21"/>
      <c r="F542" s="15"/>
      <c r="G542" s="21"/>
      <c r="H542" s="21"/>
      <c r="I542" s="15"/>
      <c r="J542" s="21"/>
      <c r="K542" s="21"/>
      <c r="L542" s="10" t="s">
        <v>30</v>
      </c>
      <c r="M542" s="10" t="s">
        <v>73</v>
      </c>
      <c r="N542" s="9" t="s">
        <v>777</v>
      </c>
      <c r="O542" s="10">
        <v>300</v>
      </c>
      <c r="P542" s="29">
        <v>0</v>
      </c>
      <c r="Q542" s="29">
        <v>0</v>
      </c>
      <c r="R542" s="7">
        <v>713100</v>
      </c>
      <c r="S542" s="7">
        <v>1438100</v>
      </c>
      <c r="T542" s="7">
        <v>1495650</v>
      </c>
      <c r="U542" s="7">
        <v>1555468</v>
      </c>
      <c r="V542" s="50"/>
    </row>
    <row r="543" spans="1:22" ht="8.1" customHeight="1" x14ac:dyDescent="0.2">
      <c r="A543" s="85"/>
      <c r="B543" s="85"/>
      <c r="C543" s="15"/>
      <c r="D543" s="21"/>
      <c r="E543" s="21"/>
      <c r="F543" s="15"/>
      <c r="G543" s="21"/>
      <c r="H543" s="21"/>
      <c r="I543" s="15"/>
      <c r="J543" s="21"/>
      <c r="K543" s="21"/>
      <c r="L543" s="10" t="s">
        <v>30</v>
      </c>
      <c r="M543" s="9" t="s">
        <v>151</v>
      </c>
      <c r="N543" s="9" t="s">
        <v>585</v>
      </c>
      <c r="O543" s="10" t="s">
        <v>635</v>
      </c>
      <c r="P543" s="29">
        <v>0</v>
      </c>
      <c r="Q543" s="29">
        <v>0</v>
      </c>
      <c r="R543" s="7">
        <v>0</v>
      </c>
      <c r="S543" s="7">
        <v>8477893.3800000008</v>
      </c>
      <c r="T543" s="7">
        <v>8894565.5</v>
      </c>
      <c r="U543" s="7">
        <v>9681893.0099999998</v>
      </c>
      <c r="V543" s="50"/>
    </row>
    <row r="544" spans="1:22" ht="8.1" customHeight="1" x14ac:dyDescent="0.2">
      <c r="A544" s="85"/>
      <c r="B544" s="85"/>
      <c r="C544" s="15"/>
      <c r="D544" s="21"/>
      <c r="E544" s="21"/>
      <c r="F544" s="15"/>
      <c r="G544" s="21"/>
      <c r="H544" s="21"/>
      <c r="I544" s="15"/>
      <c r="J544" s="21"/>
      <c r="K544" s="21"/>
      <c r="L544" s="10" t="s">
        <v>30</v>
      </c>
      <c r="M544" s="9" t="s">
        <v>151</v>
      </c>
      <c r="N544" s="9" t="s">
        <v>585</v>
      </c>
      <c r="O544" s="10" t="s">
        <v>634</v>
      </c>
      <c r="P544" s="29">
        <v>0</v>
      </c>
      <c r="Q544" s="29">
        <v>0</v>
      </c>
      <c r="R544" s="7">
        <v>0</v>
      </c>
      <c r="S544" s="7">
        <v>4104799.62</v>
      </c>
      <c r="T544" s="7">
        <v>4192253.5</v>
      </c>
      <c r="U544" s="7">
        <v>3929886.99</v>
      </c>
      <c r="V544" s="50"/>
    </row>
    <row r="545" spans="1:22" ht="8.1" customHeight="1" x14ac:dyDescent="0.2">
      <c r="A545" s="85"/>
      <c r="B545" s="85"/>
      <c r="C545" s="15"/>
      <c r="D545" s="21"/>
      <c r="E545" s="21"/>
      <c r="F545" s="15"/>
      <c r="G545" s="21"/>
      <c r="H545" s="21"/>
      <c r="I545" s="15"/>
      <c r="J545" s="21"/>
      <c r="K545" s="21"/>
      <c r="L545" s="10" t="s">
        <v>30</v>
      </c>
      <c r="M545" s="9" t="s">
        <v>151</v>
      </c>
      <c r="N545" s="9" t="s">
        <v>590</v>
      </c>
      <c r="O545" s="10" t="s">
        <v>635</v>
      </c>
      <c r="P545" s="29">
        <v>0</v>
      </c>
      <c r="Q545" s="29">
        <v>0</v>
      </c>
      <c r="R545" s="7">
        <v>0</v>
      </c>
      <c r="S545" s="7">
        <v>405157.02</v>
      </c>
      <c r="T545" s="7">
        <v>462733.76</v>
      </c>
      <c r="U545" s="7">
        <v>438264.39</v>
      </c>
      <c r="V545" s="50"/>
    </row>
    <row r="546" spans="1:22" ht="8.1" customHeight="1" x14ac:dyDescent="0.2">
      <c r="A546" s="85"/>
      <c r="B546" s="85"/>
      <c r="C546" s="15"/>
      <c r="D546" s="21"/>
      <c r="E546" s="21"/>
      <c r="F546" s="15"/>
      <c r="G546" s="21"/>
      <c r="H546" s="21"/>
      <c r="I546" s="15"/>
      <c r="J546" s="21"/>
      <c r="K546" s="21"/>
      <c r="L546" s="10" t="s">
        <v>30</v>
      </c>
      <c r="M546" s="9" t="s">
        <v>151</v>
      </c>
      <c r="N546" s="9" t="s">
        <v>590</v>
      </c>
      <c r="O546" s="10">
        <v>200</v>
      </c>
      <c r="P546" s="29">
        <v>0</v>
      </c>
      <c r="Q546" s="29">
        <v>0</v>
      </c>
      <c r="R546" s="7">
        <v>0</v>
      </c>
      <c r="S546" s="7">
        <v>146986.98000000001</v>
      </c>
      <c r="T546" s="7">
        <v>111533.24</v>
      </c>
      <c r="U546" s="7">
        <v>159037.60999999999</v>
      </c>
      <c r="V546" s="50"/>
    </row>
    <row r="547" spans="1:22" ht="7.35" customHeight="1" x14ac:dyDescent="0.2">
      <c r="A547" s="126" t="s">
        <v>591</v>
      </c>
      <c r="B547" s="127"/>
      <c r="C547" s="127"/>
      <c r="D547" s="127"/>
      <c r="E547" s="127"/>
      <c r="F547" s="127"/>
      <c r="G547" s="127"/>
      <c r="H547" s="127"/>
      <c r="I547" s="127"/>
      <c r="J547" s="127"/>
      <c r="K547" s="127"/>
      <c r="L547" s="127"/>
      <c r="M547" s="127"/>
      <c r="N547" s="127"/>
      <c r="O547" s="128"/>
      <c r="P547" s="25">
        <f>P548</f>
        <v>407400</v>
      </c>
      <c r="Q547" s="25">
        <f t="shared" ref="Q547:U547" si="56">Q548</f>
        <v>317781.15999999997</v>
      </c>
      <c r="R547" s="25">
        <f t="shared" si="56"/>
        <v>445800</v>
      </c>
      <c r="S547" s="25">
        <f t="shared" si="56"/>
        <v>324600</v>
      </c>
      <c r="T547" s="25">
        <f t="shared" si="56"/>
        <v>337500</v>
      </c>
      <c r="U547" s="25">
        <f t="shared" si="56"/>
        <v>351000</v>
      </c>
      <c r="V547" s="49"/>
    </row>
    <row r="548" spans="1:22" ht="41.25" customHeight="1" x14ac:dyDescent="0.2">
      <c r="A548" s="90" t="s">
        <v>0</v>
      </c>
      <c r="B548" s="90"/>
      <c r="C548" s="1" t="s">
        <v>45</v>
      </c>
      <c r="D548" s="72" t="s">
        <v>522</v>
      </c>
      <c r="E548" s="72" t="s">
        <v>47</v>
      </c>
      <c r="F548" s="1" t="s">
        <v>592</v>
      </c>
      <c r="G548" s="72" t="s">
        <v>51</v>
      </c>
      <c r="H548" s="72" t="s">
        <v>79</v>
      </c>
      <c r="I548" s="1" t="s">
        <v>593</v>
      </c>
      <c r="J548" s="72" t="s">
        <v>51</v>
      </c>
      <c r="K548" s="72" t="s">
        <v>594</v>
      </c>
      <c r="L548" s="2" t="s">
        <v>30</v>
      </c>
      <c r="M548" s="2" t="s">
        <v>221</v>
      </c>
      <c r="N548" s="5" t="s">
        <v>595</v>
      </c>
      <c r="O548" s="2" t="s">
        <v>633</v>
      </c>
      <c r="P548" s="3">
        <v>407400</v>
      </c>
      <c r="Q548" s="3">
        <v>317781.15999999997</v>
      </c>
      <c r="R548" s="3">
        <v>445800</v>
      </c>
      <c r="S548" s="3">
        <v>324600</v>
      </c>
      <c r="T548" s="3">
        <v>337500</v>
      </c>
      <c r="U548" s="3">
        <v>351000</v>
      </c>
      <c r="V548" s="50"/>
    </row>
    <row r="549" spans="1:22" ht="36.75" customHeight="1" x14ac:dyDescent="0.2">
      <c r="A549" s="90" t="s">
        <v>0</v>
      </c>
      <c r="B549" s="90"/>
      <c r="C549" s="1" t="s">
        <v>0</v>
      </c>
      <c r="D549" s="72" t="s">
        <v>0</v>
      </c>
      <c r="E549" s="72" t="s">
        <v>0</v>
      </c>
      <c r="F549" s="1" t="s">
        <v>596</v>
      </c>
      <c r="G549" s="72" t="s">
        <v>51</v>
      </c>
      <c r="H549" s="72" t="s">
        <v>597</v>
      </c>
      <c r="I549" s="1" t="s">
        <v>673</v>
      </c>
      <c r="J549" s="72" t="s">
        <v>337</v>
      </c>
      <c r="K549" s="72" t="s">
        <v>662</v>
      </c>
      <c r="L549" s="2" t="s">
        <v>0</v>
      </c>
      <c r="M549" s="2" t="s">
        <v>0</v>
      </c>
      <c r="N549" s="5" t="s">
        <v>0</v>
      </c>
      <c r="O549" s="2" t="s">
        <v>0</v>
      </c>
      <c r="P549" s="3" t="s">
        <v>0</v>
      </c>
      <c r="Q549" s="3" t="s">
        <v>0</v>
      </c>
      <c r="R549" s="3" t="s">
        <v>0</v>
      </c>
      <c r="S549" s="3" t="s">
        <v>0</v>
      </c>
      <c r="T549" s="3" t="s">
        <v>0</v>
      </c>
      <c r="U549" s="3" t="s">
        <v>0</v>
      </c>
      <c r="V549" s="50"/>
    </row>
    <row r="550" spans="1:22" ht="32.25" customHeight="1" x14ac:dyDescent="0.2">
      <c r="A550" s="90" t="s">
        <v>0</v>
      </c>
      <c r="B550" s="90"/>
      <c r="C550" s="1" t="s">
        <v>0</v>
      </c>
      <c r="D550" s="72" t="s">
        <v>0</v>
      </c>
      <c r="E550" s="72" t="s">
        <v>0</v>
      </c>
      <c r="F550" s="1" t="s">
        <v>0</v>
      </c>
      <c r="G550" s="72" t="s">
        <v>0</v>
      </c>
      <c r="H550" s="72" t="s">
        <v>0</v>
      </c>
      <c r="I550" s="1" t="s">
        <v>55</v>
      </c>
      <c r="J550" s="72" t="s">
        <v>83</v>
      </c>
      <c r="K550" s="72" t="s">
        <v>57</v>
      </c>
      <c r="L550" s="2" t="s">
        <v>0</v>
      </c>
      <c r="M550" s="2" t="s">
        <v>0</v>
      </c>
      <c r="N550" s="5" t="s">
        <v>0</v>
      </c>
      <c r="O550" s="2" t="s">
        <v>0</v>
      </c>
      <c r="P550" s="3" t="s">
        <v>0</v>
      </c>
      <c r="Q550" s="3" t="s">
        <v>0</v>
      </c>
      <c r="R550" s="3" t="s">
        <v>0</v>
      </c>
      <c r="S550" s="3" t="s">
        <v>0</v>
      </c>
      <c r="T550" s="3" t="s">
        <v>0</v>
      </c>
      <c r="U550" s="3" t="s">
        <v>0</v>
      </c>
      <c r="V550" s="50"/>
    </row>
    <row r="551" spans="1:22" ht="25.7" customHeight="1" x14ac:dyDescent="0.2">
      <c r="A551" s="90" t="s">
        <v>0</v>
      </c>
      <c r="B551" s="90"/>
      <c r="C551" s="1" t="s">
        <v>0</v>
      </c>
      <c r="D551" s="72" t="s">
        <v>0</v>
      </c>
      <c r="E551" s="72" t="s">
        <v>0</v>
      </c>
      <c r="F551" s="1" t="s">
        <v>0</v>
      </c>
      <c r="G551" s="72" t="s">
        <v>0</v>
      </c>
      <c r="H551" s="72" t="s">
        <v>0</v>
      </c>
      <c r="I551" s="1"/>
      <c r="J551" s="72"/>
      <c r="K551" s="72"/>
      <c r="L551" s="2" t="s">
        <v>0</v>
      </c>
      <c r="M551" s="2" t="s">
        <v>0</v>
      </c>
      <c r="N551" s="5" t="s">
        <v>0</v>
      </c>
      <c r="O551" s="2" t="s">
        <v>0</v>
      </c>
      <c r="P551" s="3" t="s">
        <v>0</v>
      </c>
      <c r="Q551" s="3" t="s">
        <v>0</v>
      </c>
      <c r="R551" s="3" t="s">
        <v>0</v>
      </c>
      <c r="S551" s="3" t="s">
        <v>0</v>
      </c>
      <c r="T551" s="3" t="s">
        <v>0</v>
      </c>
      <c r="U551" s="3" t="s">
        <v>0</v>
      </c>
      <c r="V551" s="50"/>
    </row>
    <row r="552" spans="1:22" ht="21.75" customHeight="1" x14ac:dyDescent="0.2">
      <c r="A552" s="120" t="s">
        <v>894</v>
      </c>
      <c r="B552" s="121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2"/>
      <c r="P552" s="8">
        <f>SUM(P553:P554)</f>
        <v>11056577.5</v>
      </c>
      <c r="Q552" s="8">
        <f t="shared" ref="Q552:U552" si="57">SUM(Q553:Q554)</f>
        <v>7146410.5</v>
      </c>
      <c r="R552" s="8">
        <f t="shared" si="57"/>
        <v>9955345</v>
      </c>
      <c r="S552" s="8">
        <f t="shared" si="57"/>
        <v>11461402</v>
      </c>
      <c r="T552" s="8">
        <f t="shared" si="57"/>
        <v>11462522</v>
      </c>
      <c r="U552" s="8">
        <f t="shared" si="57"/>
        <v>11463688</v>
      </c>
      <c r="V552" s="49"/>
    </row>
    <row r="553" spans="1:22" ht="34.5" customHeight="1" x14ac:dyDescent="0.2">
      <c r="A553" s="90" t="s">
        <v>0</v>
      </c>
      <c r="B553" s="90"/>
      <c r="C553" s="1" t="s">
        <v>45</v>
      </c>
      <c r="D553" s="72" t="s">
        <v>522</v>
      </c>
      <c r="E553" s="72" t="s">
        <v>47</v>
      </c>
      <c r="F553" s="1" t="s">
        <v>500</v>
      </c>
      <c r="G553" s="72" t="s">
        <v>366</v>
      </c>
      <c r="H553" s="72" t="s">
        <v>501</v>
      </c>
      <c r="I553" s="1" t="s">
        <v>55</v>
      </c>
      <c r="J553" s="72" t="s">
        <v>83</v>
      </c>
      <c r="K553" s="72" t="s">
        <v>57</v>
      </c>
      <c r="L553" s="2" t="s">
        <v>73</v>
      </c>
      <c r="M553" s="2" t="s">
        <v>106</v>
      </c>
      <c r="N553" s="5" t="s">
        <v>598</v>
      </c>
      <c r="O553" s="2" t="s">
        <v>634</v>
      </c>
      <c r="P553" s="3">
        <v>11056577.5</v>
      </c>
      <c r="Q553" s="3">
        <v>7146410.5</v>
      </c>
      <c r="R553" s="3">
        <v>9955345</v>
      </c>
      <c r="S553" s="3">
        <v>11461402</v>
      </c>
      <c r="T553" s="3">
        <v>11462522</v>
      </c>
      <c r="U553" s="3">
        <v>11463688</v>
      </c>
      <c r="V553" s="50"/>
    </row>
    <row r="554" spans="1:22" ht="36" customHeight="1" x14ac:dyDescent="0.2">
      <c r="A554" s="90" t="s">
        <v>0</v>
      </c>
      <c r="B554" s="90"/>
      <c r="C554" s="1" t="s">
        <v>502</v>
      </c>
      <c r="D554" s="72" t="s">
        <v>183</v>
      </c>
      <c r="E554" s="72" t="s">
        <v>503</v>
      </c>
      <c r="F554" s="1" t="s">
        <v>0</v>
      </c>
      <c r="G554" s="72" t="s">
        <v>0</v>
      </c>
      <c r="H554" s="72" t="s">
        <v>0</v>
      </c>
      <c r="I554" s="1" t="s">
        <v>673</v>
      </c>
      <c r="J554" s="72" t="s">
        <v>337</v>
      </c>
      <c r="K554" s="72" t="s">
        <v>662</v>
      </c>
      <c r="L554" s="2"/>
      <c r="M554" s="2"/>
      <c r="N554" s="5"/>
      <c r="O554" s="2"/>
      <c r="P554" s="3"/>
      <c r="Q554" s="3"/>
      <c r="R554" s="3"/>
      <c r="S554" s="3"/>
      <c r="T554" s="3"/>
      <c r="U554" s="3"/>
      <c r="V554" s="50"/>
    </row>
    <row r="555" spans="1:22" ht="7.35" customHeight="1" x14ac:dyDescent="0.2">
      <c r="A555" s="120" t="s">
        <v>599</v>
      </c>
      <c r="B555" s="121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2"/>
      <c r="P555" s="8">
        <f>SUM(P556:P559)</f>
        <v>113300</v>
      </c>
      <c r="Q555" s="8">
        <f t="shared" ref="Q555:U555" si="58">SUM(Q556:Q559)</f>
        <v>113292.76</v>
      </c>
      <c r="R555" s="8">
        <f t="shared" si="58"/>
        <v>118140</v>
      </c>
      <c r="S555" s="8">
        <f t="shared" si="58"/>
        <v>0</v>
      </c>
      <c r="T555" s="8">
        <f t="shared" si="58"/>
        <v>0</v>
      </c>
      <c r="U555" s="8">
        <f t="shared" si="58"/>
        <v>0</v>
      </c>
      <c r="V555" s="49"/>
    </row>
    <row r="556" spans="1:22" ht="62.25" customHeight="1" x14ac:dyDescent="0.2">
      <c r="A556" s="90" t="s">
        <v>0</v>
      </c>
      <c r="B556" s="90"/>
      <c r="C556" s="1" t="s">
        <v>45</v>
      </c>
      <c r="D556" s="72" t="s">
        <v>522</v>
      </c>
      <c r="E556" s="72" t="s">
        <v>47</v>
      </c>
      <c r="F556" s="1" t="s">
        <v>600</v>
      </c>
      <c r="G556" s="72" t="s">
        <v>155</v>
      </c>
      <c r="H556" s="72" t="s">
        <v>601</v>
      </c>
      <c r="I556" s="1" t="s">
        <v>602</v>
      </c>
      <c r="J556" s="72" t="s">
        <v>51</v>
      </c>
      <c r="K556" s="72" t="s">
        <v>603</v>
      </c>
      <c r="L556" s="2" t="s">
        <v>73</v>
      </c>
      <c r="M556" s="2" t="s">
        <v>32</v>
      </c>
      <c r="N556" s="5" t="s">
        <v>604</v>
      </c>
      <c r="O556" s="2" t="s">
        <v>635</v>
      </c>
      <c r="P556" s="3">
        <v>113300</v>
      </c>
      <c r="Q556" s="3">
        <v>113292.76</v>
      </c>
      <c r="R556" s="3">
        <v>118140</v>
      </c>
      <c r="S556" s="3">
        <v>0</v>
      </c>
      <c r="T556" s="3">
        <v>0</v>
      </c>
      <c r="U556" s="3">
        <v>0</v>
      </c>
      <c r="V556" s="50"/>
    </row>
    <row r="557" spans="1:22" ht="39" customHeight="1" x14ac:dyDescent="0.2">
      <c r="A557" s="90" t="s">
        <v>0</v>
      </c>
      <c r="B557" s="90"/>
      <c r="C557" s="1" t="s">
        <v>0</v>
      </c>
      <c r="D557" s="72" t="s">
        <v>0</v>
      </c>
      <c r="E557" s="72" t="s">
        <v>0</v>
      </c>
      <c r="F557" s="1" t="s">
        <v>0</v>
      </c>
      <c r="G557" s="72" t="s">
        <v>0</v>
      </c>
      <c r="H557" s="72" t="s">
        <v>0</v>
      </c>
      <c r="I557" s="1" t="s">
        <v>55</v>
      </c>
      <c r="J557" s="72" t="s">
        <v>83</v>
      </c>
      <c r="K557" s="72" t="s">
        <v>57</v>
      </c>
      <c r="L557" s="2"/>
      <c r="M557" s="2"/>
      <c r="N557" s="5"/>
      <c r="O557" s="2"/>
      <c r="P557" s="3"/>
      <c r="Q557" s="3"/>
      <c r="R557" s="3"/>
      <c r="S557" s="3"/>
      <c r="T557" s="3"/>
      <c r="U557" s="3"/>
      <c r="V557" s="50"/>
    </row>
    <row r="558" spans="1:22" ht="33" customHeight="1" x14ac:dyDescent="0.2">
      <c r="A558" s="90"/>
      <c r="B558" s="90"/>
      <c r="C558" s="1"/>
      <c r="D558" s="72"/>
      <c r="E558" s="72"/>
      <c r="F558" s="1"/>
      <c r="G558" s="72"/>
      <c r="H558" s="72"/>
      <c r="I558" s="1" t="s">
        <v>119</v>
      </c>
      <c r="J558" s="72" t="s">
        <v>162</v>
      </c>
      <c r="K558" s="72" t="s">
        <v>120</v>
      </c>
      <c r="L558" s="2"/>
      <c r="M558" s="2"/>
      <c r="N558" s="5"/>
      <c r="O558" s="2"/>
      <c r="P558" s="3"/>
      <c r="Q558" s="3"/>
      <c r="R558" s="3"/>
      <c r="S558" s="3"/>
      <c r="T558" s="3"/>
      <c r="U558" s="3"/>
      <c r="V558" s="50"/>
    </row>
    <row r="559" spans="1:22" ht="30.75" customHeight="1" x14ac:dyDescent="0.2">
      <c r="A559" s="90" t="s">
        <v>0</v>
      </c>
      <c r="B559" s="90"/>
      <c r="C559" s="1" t="s">
        <v>0</v>
      </c>
      <c r="D559" s="72" t="s">
        <v>0</v>
      </c>
      <c r="E559" s="72" t="s">
        <v>0</v>
      </c>
      <c r="F559" s="1" t="s">
        <v>0</v>
      </c>
      <c r="G559" s="72" t="s">
        <v>0</v>
      </c>
      <c r="H559" s="72" t="s">
        <v>0</v>
      </c>
      <c r="I559" s="15" t="s">
        <v>664</v>
      </c>
      <c r="J559" s="21" t="s">
        <v>681</v>
      </c>
      <c r="K559" s="21" t="s">
        <v>660</v>
      </c>
      <c r="L559" s="2" t="s">
        <v>0</v>
      </c>
      <c r="M559" s="2" t="s">
        <v>0</v>
      </c>
      <c r="N559" s="5" t="s">
        <v>0</v>
      </c>
      <c r="O559" s="2" t="s">
        <v>0</v>
      </c>
      <c r="P559" s="3" t="s">
        <v>0</v>
      </c>
      <c r="Q559" s="3" t="s">
        <v>0</v>
      </c>
      <c r="R559" s="3" t="s">
        <v>0</v>
      </c>
      <c r="S559" s="3" t="s">
        <v>0</v>
      </c>
      <c r="T559" s="3" t="s">
        <v>0</v>
      </c>
      <c r="U559" s="3" t="s">
        <v>0</v>
      </c>
      <c r="V559" s="50"/>
    </row>
    <row r="560" spans="1:22" ht="13.5" customHeight="1" x14ac:dyDescent="0.2">
      <c r="A560" s="120" t="s">
        <v>895</v>
      </c>
      <c r="B560" s="121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2"/>
      <c r="P560" s="8">
        <f>SUM(P561:P562)</f>
        <v>41706</v>
      </c>
      <c r="Q560" s="8">
        <f t="shared" ref="Q560:U560" si="59">SUM(Q561:Q562)</f>
        <v>40908.17</v>
      </c>
      <c r="R560" s="8">
        <f t="shared" si="59"/>
        <v>47450</v>
      </c>
      <c r="S560" s="8">
        <f t="shared" si="59"/>
        <v>5250</v>
      </c>
      <c r="T560" s="8">
        <f t="shared" si="59"/>
        <v>5420</v>
      </c>
      <c r="U560" s="8">
        <f t="shared" si="59"/>
        <v>5621</v>
      </c>
      <c r="V560" s="49"/>
    </row>
    <row r="561" spans="1:23" ht="33" customHeight="1" x14ac:dyDescent="0.2">
      <c r="A561" s="90" t="s">
        <v>0</v>
      </c>
      <c r="B561" s="90"/>
      <c r="C561" s="1" t="s">
        <v>45</v>
      </c>
      <c r="D561" s="72" t="s">
        <v>522</v>
      </c>
      <c r="E561" s="72" t="s">
        <v>47</v>
      </c>
      <c r="F561" s="1" t="s">
        <v>388</v>
      </c>
      <c r="G561" s="72" t="s">
        <v>83</v>
      </c>
      <c r="H561" s="72" t="s">
        <v>389</v>
      </c>
      <c r="I561" s="1" t="s">
        <v>55</v>
      </c>
      <c r="J561" s="72" t="s">
        <v>83</v>
      </c>
      <c r="K561" s="72" t="s">
        <v>57</v>
      </c>
      <c r="L561" s="2" t="s">
        <v>73</v>
      </c>
      <c r="M561" s="2" t="s">
        <v>32</v>
      </c>
      <c r="N561" s="5" t="s">
        <v>605</v>
      </c>
      <c r="O561" s="2" t="s">
        <v>635</v>
      </c>
      <c r="P561" s="3">
        <v>41706</v>
      </c>
      <c r="Q561" s="3">
        <v>40908.17</v>
      </c>
      <c r="R561" s="3">
        <v>47450</v>
      </c>
      <c r="S561" s="3">
        <v>5250</v>
      </c>
      <c r="T561" s="3">
        <v>5420</v>
      </c>
      <c r="U561" s="3">
        <v>5621</v>
      </c>
      <c r="V561" s="50"/>
    </row>
    <row r="562" spans="1:23" ht="32.25" customHeight="1" x14ac:dyDescent="0.2">
      <c r="A562" s="90" t="s">
        <v>0</v>
      </c>
      <c r="B562" s="90"/>
      <c r="C562" s="1" t="s">
        <v>606</v>
      </c>
      <c r="D562" s="72" t="s">
        <v>367</v>
      </c>
      <c r="E562" s="72" t="s">
        <v>607</v>
      </c>
      <c r="F562" s="1" t="s">
        <v>0</v>
      </c>
      <c r="G562" s="72" t="s">
        <v>0</v>
      </c>
      <c r="H562" s="72" t="s">
        <v>0</v>
      </c>
      <c r="I562" s="1" t="s">
        <v>449</v>
      </c>
      <c r="J562" s="72" t="s">
        <v>51</v>
      </c>
      <c r="K562" s="72" t="s">
        <v>450</v>
      </c>
      <c r="L562" s="2"/>
      <c r="M562" s="2"/>
      <c r="N562" s="5"/>
      <c r="O562" s="2"/>
      <c r="P562" s="3"/>
      <c r="Q562" s="3"/>
      <c r="R562" s="3"/>
      <c r="S562" s="3"/>
      <c r="T562" s="3"/>
      <c r="U562" s="3"/>
      <c r="V562" s="50"/>
    </row>
    <row r="563" spans="1:23" ht="10.5" customHeight="1" x14ac:dyDescent="0.2">
      <c r="A563" s="120" t="s">
        <v>896</v>
      </c>
      <c r="B563" s="121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2"/>
      <c r="P563" s="8">
        <f>P564+P568+P572</f>
        <v>1019434600</v>
      </c>
      <c r="Q563" s="8">
        <f t="shared" ref="Q563:U563" si="60">Q564+Q568+Q572</f>
        <v>1019434600</v>
      </c>
      <c r="R563" s="8">
        <f t="shared" si="60"/>
        <v>1113141800</v>
      </c>
      <c r="S563" s="8">
        <f t="shared" si="60"/>
        <v>1178815200</v>
      </c>
      <c r="T563" s="8">
        <f t="shared" si="60"/>
        <v>1196380200</v>
      </c>
      <c r="U563" s="8">
        <f t="shared" si="60"/>
        <v>1228699500</v>
      </c>
      <c r="V563" s="49"/>
      <c r="W563" s="26"/>
    </row>
    <row r="564" spans="1:23" ht="18.75" customHeight="1" x14ac:dyDescent="0.2">
      <c r="A564" s="120" t="s">
        <v>897</v>
      </c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2"/>
      <c r="P564" s="8">
        <f>P565</f>
        <v>423894475.23000002</v>
      </c>
      <c r="Q564" s="8">
        <f t="shared" ref="Q564:U564" si="61">Q565</f>
        <v>423894475.23000002</v>
      </c>
      <c r="R564" s="8">
        <f t="shared" si="61"/>
        <v>466793680.60000002</v>
      </c>
      <c r="S564" s="8">
        <f t="shared" si="61"/>
        <v>479686349.94999999</v>
      </c>
      <c r="T564" s="8">
        <f t="shared" si="61"/>
        <v>486579839.86000001</v>
      </c>
      <c r="U564" s="8">
        <f t="shared" si="61"/>
        <v>505321539.86000001</v>
      </c>
      <c r="V564" s="49"/>
    </row>
    <row r="565" spans="1:23" ht="30" customHeight="1" x14ac:dyDescent="0.2">
      <c r="A565" s="90" t="s">
        <v>0</v>
      </c>
      <c r="B565" s="90"/>
      <c r="C565" s="1" t="s">
        <v>168</v>
      </c>
      <c r="D565" s="72" t="s">
        <v>169</v>
      </c>
      <c r="E565" s="72" t="s">
        <v>170</v>
      </c>
      <c r="F565" s="1" t="s">
        <v>608</v>
      </c>
      <c r="G565" s="72" t="s">
        <v>609</v>
      </c>
      <c r="H565" s="72" t="s">
        <v>610</v>
      </c>
      <c r="I565" s="1" t="s">
        <v>55</v>
      </c>
      <c r="J565" s="72" t="s">
        <v>83</v>
      </c>
      <c r="K565" s="72" t="s">
        <v>57</v>
      </c>
      <c r="L565" s="2" t="s">
        <v>167</v>
      </c>
      <c r="M565" s="2" t="s">
        <v>107</v>
      </c>
      <c r="N565" s="5" t="s">
        <v>611</v>
      </c>
      <c r="O565" s="2" t="s">
        <v>633</v>
      </c>
      <c r="P565" s="3">
        <v>423894475.23000002</v>
      </c>
      <c r="Q565" s="3">
        <v>423894475.23000002</v>
      </c>
      <c r="R565" s="3">
        <v>466793680.60000002</v>
      </c>
      <c r="S565" s="3">
        <f>600001000-S569</f>
        <v>479686349.94999999</v>
      </c>
      <c r="T565" s="3">
        <f>608218700-T569</f>
        <v>486579839.86000001</v>
      </c>
      <c r="U565" s="3">
        <f>626960400-U569</f>
        <v>505321539.86000001</v>
      </c>
      <c r="V565" s="50"/>
    </row>
    <row r="566" spans="1:23" ht="24.75" customHeight="1" x14ac:dyDescent="0.2">
      <c r="A566" s="90" t="s">
        <v>0</v>
      </c>
      <c r="B566" s="90"/>
      <c r="C566" s="1" t="s">
        <v>174</v>
      </c>
      <c r="D566" s="72" t="s">
        <v>51</v>
      </c>
      <c r="E566" s="72" t="s">
        <v>175</v>
      </c>
      <c r="F566" s="1" t="s">
        <v>0</v>
      </c>
      <c r="G566" s="72" t="s">
        <v>0</v>
      </c>
      <c r="H566" s="72" t="s">
        <v>0</v>
      </c>
      <c r="I566" s="1" t="s">
        <v>192</v>
      </c>
      <c r="J566" s="72" t="s">
        <v>117</v>
      </c>
      <c r="K566" s="72" t="s">
        <v>120</v>
      </c>
      <c r="L566" s="2" t="s">
        <v>0</v>
      </c>
      <c r="M566" s="2" t="s">
        <v>0</v>
      </c>
      <c r="N566" s="5" t="s">
        <v>0</v>
      </c>
      <c r="O566" s="2" t="s">
        <v>0</v>
      </c>
      <c r="P566" s="3" t="s">
        <v>0</v>
      </c>
      <c r="Q566" s="3" t="s">
        <v>0</v>
      </c>
      <c r="R566" s="3" t="s">
        <v>0</v>
      </c>
      <c r="S566" s="3" t="s">
        <v>0</v>
      </c>
      <c r="T566" s="3" t="s">
        <v>0</v>
      </c>
      <c r="U566" s="3" t="s">
        <v>0</v>
      </c>
      <c r="V566" s="50"/>
    </row>
    <row r="567" spans="1:23" ht="25.5" customHeight="1" x14ac:dyDescent="0.2">
      <c r="A567" s="90" t="s">
        <v>0</v>
      </c>
      <c r="B567" s="90"/>
      <c r="C567" s="1"/>
      <c r="D567" s="72"/>
      <c r="E567" s="72"/>
      <c r="F567" s="1" t="s">
        <v>0</v>
      </c>
      <c r="G567" s="72" t="s">
        <v>0</v>
      </c>
      <c r="H567" s="72" t="s">
        <v>0</v>
      </c>
      <c r="I567" s="15" t="s">
        <v>668</v>
      </c>
      <c r="J567" s="21" t="s">
        <v>680</v>
      </c>
      <c r="K567" s="21" t="s">
        <v>660</v>
      </c>
      <c r="L567" s="2" t="s">
        <v>0</v>
      </c>
      <c r="M567" s="2" t="s">
        <v>0</v>
      </c>
      <c r="N567" s="5" t="s">
        <v>0</v>
      </c>
      <c r="O567" s="2" t="s">
        <v>0</v>
      </c>
      <c r="P567" s="3" t="s">
        <v>0</v>
      </c>
      <c r="Q567" s="3" t="s">
        <v>0</v>
      </c>
      <c r="R567" s="3" t="s">
        <v>0</v>
      </c>
      <c r="S567" s="3" t="s">
        <v>0</v>
      </c>
      <c r="T567" s="3" t="s">
        <v>0</v>
      </c>
      <c r="U567" s="3" t="s">
        <v>0</v>
      </c>
      <c r="V567" s="50"/>
    </row>
    <row r="568" spans="1:23" ht="19.5" customHeight="1" x14ac:dyDescent="0.2">
      <c r="A568" s="120" t="s">
        <v>898</v>
      </c>
      <c r="B568" s="121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2"/>
      <c r="P568" s="8">
        <f>P569</f>
        <v>116404624.77</v>
      </c>
      <c r="Q568" s="8">
        <f t="shared" ref="Q568:U568" si="62">Q569</f>
        <v>116404624.77</v>
      </c>
      <c r="R568" s="8">
        <f t="shared" si="62"/>
        <v>119779319.40000001</v>
      </c>
      <c r="S568" s="8">
        <f t="shared" si="62"/>
        <v>120314650.05</v>
      </c>
      <c r="T568" s="8">
        <f t="shared" si="62"/>
        <v>121638860.14</v>
      </c>
      <c r="U568" s="8">
        <f t="shared" si="62"/>
        <v>121638860.14</v>
      </c>
      <c r="V568" s="49"/>
    </row>
    <row r="569" spans="1:23" ht="33.75" customHeight="1" x14ac:dyDescent="0.2">
      <c r="A569" s="90" t="s">
        <v>0</v>
      </c>
      <c r="B569" s="90"/>
      <c r="C569" s="1" t="s">
        <v>168</v>
      </c>
      <c r="D569" s="72" t="s">
        <v>169</v>
      </c>
      <c r="E569" s="72" t="s">
        <v>170</v>
      </c>
      <c r="F569" s="1" t="s">
        <v>608</v>
      </c>
      <c r="G569" s="72" t="s">
        <v>609</v>
      </c>
      <c r="H569" s="72" t="s">
        <v>610</v>
      </c>
      <c r="I569" s="1" t="s">
        <v>55</v>
      </c>
      <c r="J569" s="72" t="s">
        <v>83</v>
      </c>
      <c r="K569" s="72" t="s">
        <v>57</v>
      </c>
      <c r="L569" s="2" t="s">
        <v>167</v>
      </c>
      <c r="M569" s="2" t="s">
        <v>107</v>
      </c>
      <c r="N569" s="5" t="s">
        <v>611</v>
      </c>
      <c r="O569" s="2">
        <v>600</v>
      </c>
      <c r="P569" s="3">
        <v>116404624.77</v>
      </c>
      <c r="Q569" s="3">
        <v>116404624.77</v>
      </c>
      <c r="R569" s="3">
        <v>119779319.40000001</v>
      </c>
      <c r="S569" s="3">
        <v>120314650.05</v>
      </c>
      <c r="T569" s="3">
        <v>121638860.14</v>
      </c>
      <c r="U569" s="3">
        <v>121638860.14</v>
      </c>
      <c r="V569" s="50"/>
    </row>
    <row r="570" spans="1:23" ht="29.25" customHeight="1" x14ac:dyDescent="0.2">
      <c r="A570" s="90" t="s">
        <v>0</v>
      </c>
      <c r="B570" s="90"/>
      <c r="C570" s="1" t="s">
        <v>174</v>
      </c>
      <c r="D570" s="72" t="s">
        <v>51</v>
      </c>
      <c r="E570" s="72" t="s">
        <v>175</v>
      </c>
      <c r="F570" s="1" t="s">
        <v>0</v>
      </c>
      <c r="G570" s="72" t="s">
        <v>0</v>
      </c>
      <c r="H570" s="72" t="s">
        <v>0</v>
      </c>
      <c r="I570" s="1" t="s">
        <v>192</v>
      </c>
      <c r="J570" s="72" t="s">
        <v>117</v>
      </c>
      <c r="K570" s="72" t="s">
        <v>120</v>
      </c>
      <c r="L570" s="2" t="s">
        <v>0</v>
      </c>
      <c r="M570" s="2" t="s">
        <v>0</v>
      </c>
      <c r="N570" s="5" t="s">
        <v>0</v>
      </c>
      <c r="O570" s="2" t="s">
        <v>0</v>
      </c>
      <c r="P570" s="3" t="s">
        <v>0</v>
      </c>
      <c r="Q570" s="3" t="s">
        <v>0</v>
      </c>
      <c r="R570" s="3" t="s">
        <v>0</v>
      </c>
      <c r="S570" s="3" t="s">
        <v>0</v>
      </c>
      <c r="T570" s="3" t="s">
        <v>0</v>
      </c>
      <c r="U570" s="3" t="s">
        <v>0</v>
      </c>
      <c r="V570" s="50"/>
    </row>
    <row r="571" spans="1:23" ht="27.75" customHeight="1" x14ac:dyDescent="0.2">
      <c r="A571" s="90" t="s">
        <v>0</v>
      </c>
      <c r="B571" s="90"/>
      <c r="C571" s="1"/>
      <c r="D571" s="72"/>
      <c r="E571" s="72"/>
      <c r="F571" s="1" t="s">
        <v>0</v>
      </c>
      <c r="G571" s="72" t="s">
        <v>0</v>
      </c>
      <c r="H571" s="72" t="s">
        <v>0</v>
      </c>
      <c r="I571" s="15" t="s">
        <v>668</v>
      </c>
      <c r="J571" s="21" t="s">
        <v>680</v>
      </c>
      <c r="K571" s="21" t="s">
        <v>660</v>
      </c>
      <c r="L571" s="2" t="s">
        <v>0</v>
      </c>
      <c r="M571" s="2" t="s">
        <v>0</v>
      </c>
      <c r="N571" s="5" t="s">
        <v>0</v>
      </c>
      <c r="O571" s="2" t="s">
        <v>0</v>
      </c>
      <c r="P571" s="3" t="s">
        <v>0</v>
      </c>
      <c r="Q571" s="3" t="s">
        <v>0</v>
      </c>
      <c r="R571" s="3" t="s">
        <v>0</v>
      </c>
      <c r="S571" s="3" t="s">
        <v>0</v>
      </c>
      <c r="T571" s="3" t="s">
        <v>0</v>
      </c>
      <c r="U571" s="3" t="s">
        <v>0</v>
      </c>
      <c r="V571" s="50"/>
    </row>
    <row r="572" spans="1:23" ht="23.25" customHeight="1" x14ac:dyDescent="0.2">
      <c r="A572" s="120" t="s">
        <v>612</v>
      </c>
      <c r="B572" s="121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2"/>
      <c r="P572" s="8">
        <f>SUM(P573:P575)</f>
        <v>479135500</v>
      </c>
      <c r="Q572" s="8">
        <f t="shared" ref="Q572:U572" si="63">SUM(Q573:Q575)</f>
        <v>479135500</v>
      </c>
      <c r="R572" s="8">
        <f t="shared" si="63"/>
        <v>526568800</v>
      </c>
      <c r="S572" s="8">
        <f t="shared" si="63"/>
        <v>578814200</v>
      </c>
      <c r="T572" s="8">
        <f t="shared" si="63"/>
        <v>588161500</v>
      </c>
      <c r="U572" s="8">
        <f t="shared" si="63"/>
        <v>601739100</v>
      </c>
      <c r="V572" s="49"/>
    </row>
    <row r="573" spans="1:23" ht="25.5" customHeight="1" x14ac:dyDescent="0.2">
      <c r="A573" s="90" t="s">
        <v>0</v>
      </c>
      <c r="B573" s="90"/>
      <c r="C573" s="1" t="s">
        <v>168</v>
      </c>
      <c r="D573" s="72" t="s">
        <v>169</v>
      </c>
      <c r="E573" s="72" t="s">
        <v>170</v>
      </c>
      <c r="F573" s="1" t="s">
        <v>613</v>
      </c>
      <c r="G573" s="72" t="s">
        <v>609</v>
      </c>
      <c r="H573" s="72" t="s">
        <v>120</v>
      </c>
      <c r="I573" s="1" t="s">
        <v>55</v>
      </c>
      <c r="J573" s="72" t="s">
        <v>83</v>
      </c>
      <c r="K573" s="72" t="s">
        <v>57</v>
      </c>
      <c r="L573" s="116" t="s">
        <v>167</v>
      </c>
      <c r="M573" s="116" t="s">
        <v>53</v>
      </c>
      <c r="N573" s="117" t="s">
        <v>611</v>
      </c>
      <c r="O573" s="116">
        <v>600</v>
      </c>
      <c r="P573" s="29">
        <v>479135500</v>
      </c>
      <c r="Q573" s="29">
        <v>479135500</v>
      </c>
      <c r="R573" s="29">
        <v>526568800</v>
      </c>
      <c r="S573" s="29">
        <v>578814200</v>
      </c>
      <c r="T573" s="29">
        <v>588161500</v>
      </c>
      <c r="U573" s="29">
        <v>601739100</v>
      </c>
      <c r="V573" s="50"/>
    </row>
    <row r="574" spans="1:23" ht="24.75" customHeight="1" x14ac:dyDescent="0.2">
      <c r="A574" s="111"/>
      <c r="B574" s="111"/>
      <c r="C574" s="27"/>
      <c r="D574" s="28"/>
      <c r="E574" s="28"/>
      <c r="F574" s="27"/>
      <c r="G574" s="28"/>
      <c r="H574" s="28"/>
      <c r="I574" s="27" t="s">
        <v>192</v>
      </c>
      <c r="J574" s="28" t="s">
        <v>117</v>
      </c>
      <c r="K574" s="68" t="s">
        <v>120</v>
      </c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50"/>
    </row>
    <row r="575" spans="1:23" ht="25.5" customHeight="1" x14ac:dyDescent="0.2">
      <c r="A575" s="111" t="s">
        <v>0</v>
      </c>
      <c r="B575" s="111"/>
      <c r="C575" s="27" t="s">
        <v>0</v>
      </c>
      <c r="D575" s="28" t="s">
        <v>0</v>
      </c>
      <c r="E575" s="28" t="s">
        <v>0</v>
      </c>
      <c r="F575" s="27" t="s">
        <v>0</v>
      </c>
      <c r="G575" s="28" t="s">
        <v>0</v>
      </c>
      <c r="H575" s="28" t="s">
        <v>0</v>
      </c>
      <c r="I575" s="15" t="s">
        <v>668</v>
      </c>
      <c r="J575" s="21" t="s">
        <v>680</v>
      </c>
      <c r="K575" s="21" t="s">
        <v>660</v>
      </c>
      <c r="L575" s="80" t="s">
        <v>0</v>
      </c>
      <c r="M575" s="80" t="s">
        <v>0</v>
      </c>
      <c r="N575" s="81" t="s">
        <v>0</v>
      </c>
      <c r="O575" s="80" t="s">
        <v>0</v>
      </c>
      <c r="P575" s="76" t="s">
        <v>0</v>
      </c>
      <c r="Q575" s="76" t="s">
        <v>0</v>
      </c>
      <c r="R575" s="76" t="s">
        <v>0</v>
      </c>
      <c r="S575" s="76" t="s">
        <v>0</v>
      </c>
      <c r="T575" s="76" t="s">
        <v>0</v>
      </c>
      <c r="U575" s="76" t="s">
        <v>0</v>
      </c>
      <c r="V575" s="50"/>
    </row>
    <row r="576" spans="1:23" ht="8.25" customHeight="1" x14ac:dyDescent="0.2">
      <c r="A576" s="112" t="s">
        <v>630</v>
      </c>
      <c r="B576" s="113"/>
      <c r="C576" s="113"/>
      <c r="D576" s="113"/>
      <c r="E576" s="113"/>
      <c r="F576" s="113"/>
      <c r="G576" s="113"/>
      <c r="H576" s="113"/>
      <c r="I576" s="113"/>
      <c r="J576" s="113"/>
      <c r="K576" s="113"/>
      <c r="L576" s="113"/>
      <c r="M576" s="113"/>
      <c r="N576" s="113"/>
      <c r="O576" s="114"/>
      <c r="P576" s="30"/>
      <c r="Q576" s="30"/>
      <c r="R576" s="30"/>
      <c r="S576" s="30"/>
      <c r="T576" s="30">
        <v>49116798.619999997</v>
      </c>
      <c r="U576" s="30">
        <v>100760012.93000001</v>
      </c>
      <c r="V576" s="50"/>
    </row>
    <row r="577" spans="1:19" x14ac:dyDescent="0.2">
      <c r="A577" s="146"/>
      <c r="B577" s="146"/>
      <c r="R577" s="147"/>
      <c r="S577" s="148"/>
    </row>
    <row r="578" spans="1:19" x14ac:dyDescent="0.2">
      <c r="R578" s="147"/>
      <c r="S578" s="148"/>
    </row>
    <row r="579" spans="1:19" ht="27" customHeight="1" x14ac:dyDescent="0.2">
      <c r="B579" s="149" t="s">
        <v>730</v>
      </c>
      <c r="C579" s="149"/>
      <c r="D579" s="149"/>
      <c r="E579" s="149"/>
      <c r="F579" s="150"/>
      <c r="G579" s="149" t="s">
        <v>731</v>
      </c>
      <c r="H579" s="149"/>
      <c r="I579" s="149"/>
      <c r="R579" s="147"/>
      <c r="S579" s="148"/>
    </row>
    <row r="581" spans="1:19" x14ac:dyDescent="0.2">
      <c r="B581" s="151" t="s">
        <v>812</v>
      </c>
      <c r="C581" s="151"/>
    </row>
  </sheetData>
  <mergeCells count="139">
    <mergeCell ref="A53:B55"/>
    <mergeCell ref="A11:B37"/>
    <mergeCell ref="A498:B498"/>
    <mergeCell ref="A189:B204"/>
    <mergeCell ref="A431:O431"/>
    <mergeCell ref="A114:O114"/>
    <mergeCell ref="A501:O501"/>
    <mergeCell ref="A500:O500"/>
    <mergeCell ref="A488:O488"/>
    <mergeCell ref="A489:O489"/>
    <mergeCell ref="A490:O490"/>
    <mergeCell ref="A491:B494"/>
    <mergeCell ref="A495:O495"/>
    <mergeCell ref="A496:B496"/>
    <mergeCell ref="A432:B436"/>
    <mergeCell ref="A437:O437"/>
    <mergeCell ref="A438:B440"/>
    <mergeCell ref="A441:O441"/>
    <mergeCell ref="A442:B474"/>
    <mergeCell ref="A479:O479"/>
    <mergeCell ref="A350:B359"/>
    <mergeCell ref="A360:O360"/>
    <mergeCell ref="A534:O534"/>
    <mergeCell ref="A560:O560"/>
    <mergeCell ref="A547:O547"/>
    <mergeCell ref="A548:B551"/>
    <mergeCell ref="A552:O552"/>
    <mergeCell ref="A553:B554"/>
    <mergeCell ref="A555:O555"/>
    <mergeCell ref="A556:B559"/>
    <mergeCell ref="A535:B546"/>
    <mergeCell ref="A577:B577"/>
    <mergeCell ref="A565:B567"/>
    <mergeCell ref="A568:O568"/>
    <mergeCell ref="A569:B571"/>
    <mergeCell ref="A572:O572"/>
    <mergeCell ref="A573:B575"/>
    <mergeCell ref="A576:O576"/>
    <mergeCell ref="A561:B562"/>
    <mergeCell ref="A563:O563"/>
    <mergeCell ref="A564:O564"/>
    <mergeCell ref="A516:O516"/>
    <mergeCell ref="A517:B519"/>
    <mergeCell ref="A520:O520"/>
    <mergeCell ref="A521:B525"/>
    <mergeCell ref="A526:O526"/>
    <mergeCell ref="A527:B533"/>
    <mergeCell ref="A476:B478"/>
    <mergeCell ref="A399:O399"/>
    <mergeCell ref="A400:B427"/>
    <mergeCell ref="A428:O428"/>
    <mergeCell ref="A430:B430"/>
    <mergeCell ref="A429:B429"/>
    <mergeCell ref="A480:B482"/>
    <mergeCell ref="A475:O475"/>
    <mergeCell ref="A502:B506"/>
    <mergeCell ref="A507:O507"/>
    <mergeCell ref="A508:B515"/>
    <mergeCell ref="A483:O483"/>
    <mergeCell ref="A484:B487"/>
    <mergeCell ref="A361:O361"/>
    <mergeCell ref="A380:O380"/>
    <mergeCell ref="A381:B392"/>
    <mergeCell ref="A393:O393"/>
    <mergeCell ref="A396:O396"/>
    <mergeCell ref="A397:B398"/>
    <mergeCell ref="A394:B395"/>
    <mergeCell ref="A317:O317"/>
    <mergeCell ref="A318:B332"/>
    <mergeCell ref="A333:O333"/>
    <mergeCell ref="A334:B336"/>
    <mergeCell ref="A337:O337"/>
    <mergeCell ref="A338:B343"/>
    <mergeCell ref="A344:O344"/>
    <mergeCell ref="A349:O349"/>
    <mergeCell ref="A345:B348"/>
    <mergeCell ref="A262:B283"/>
    <mergeCell ref="A288:O288"/>
    <mergeCell ref="A289:B296"/>
    <mergeCell ref="A297:O297"/>
    <mergeCell ref="A304:O304"/>
    <mergeCell ref="A313:O313"/>
    <mergeCell ref="A314:B316"/>
    <mergeCell ref="A284:O284"/>
    <mergeCell ref="A285:B287"/>
    <mergeCell ref="A305:B312"/>
    <mergeCell ref="A298:B303"/>
    <mergeCell ref="A205:O205"/>
    <mergeCell ref="A206:B213"/>
    <mergeCell ref="A214:O214"/>
    <mergeCell ref="A215:B241"/>
    <mergeCell ref="A242:O242"/>
    <mergeCell ref="A243:B245"/>
    <mergeCell ref="A246:O246"/>
    <mergeCell ref="A261:O261"/>
    <mergeCell ref="A247:B256"/>
    <mergeCell ref="A257:O257"/>
    <mergeCell ref="A258:B260"/>
    <mergeCell ref="A115:B137"/>
    <mergeCell ref="A138:O138"/>
    <mergeCell ref="A139:B150"/>
    <mergeCell ref="A151:O151"/>
    <mergeCell ref="A152:B176"/>
    <mergeCell ref="A177:O177"/>
    <mergeCell ref="A188:O188"/>
    <mergeCell ref="A56:O56"/>
    <mergeCell ref="A67:O67"/>
    <mergeCell ref="A68:B87"/>
    <mergeCell ref="A88:O88"/>
    <mergeCell ref="A89:B92"/>
    <mergeCell ref="A100:O100"/>
    <mergeCell ref="A101:B113"/>
    <mergeCell ref="A93:O93"/>
    <mergeCell ref="A94:B99"/>
    <mergeCell ref="A178:B187"/>
    <mergeCell ref="A39:B51"/>
    <mergeCell ref="A57:B66"/>
    <mergeCell ref="A362:B379"/>
    <mergeCell ref="B579:E579"/>
    <mergeCell ref="G579:I579"/>
    <mergeCell ref="B581:C581"/>
    <mergeCell ref="A497:O497"/>
    <mergeCell ref="A499:B499"/>
    <mergeCell ref="A3:U3"/>
    <mergeCell ref="A4:B6"/>
    <mergeCell ref="C4:K4"/>
    <mergeCell ref="L4:O5"/>
    <mergeCell ref="P4:U4"/>
    <mergeCell ref="C5:E5"/>
    <mergeCell ref="F5:H5"/>
    <mergeCell ref="I5:K5"/>
    <mergeCell ref="P5:Q5"/>
    <mergeCell ref="T5:U5"/>
    <mergeCell ref="A7:B7"/>
    <mergeCell ref="A8:O8"/>
    <mergeCell ref="A9:O9"/>
    <mergeCell ref="A10:O10"/>
    <mergeCell ref="A38:O38"/>
    <mergeCell ref="A52:O52"/>
  </mergeCells>
  <printOptions horizontalCentered="1"/>
  <pageMargins left="0.19685039370078741" right="0.19685039370078741" top="0.78740157480314965" bottom="0.19685039370078741" header="0.31496062992125984" footer="0.31496062992125984"/>
  <pageSetup paperSize="8" scale="120" fitToWidth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2021-11-15T10:32:36Z</dcterms:modified>
</cp:coreProperties>
</file>