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в Совет депутатов\Решение о бюджете 2021-2023\"/>
    </mc:Choice>
  </mc:AlternateContent>
  <bookViews>
    <workbookView xWindow="0" yWindow="0" windowWidth="28800" windowHeight="11835"/>
  </bookViews>
  <sheets>
    <sheet name="7.1 ведомства" sheetId="1" r:id="rId1"/>
  </sheets>
  <definedNames>
    <definedName name="_xlnm._FilterDatabase" localSheetId="0" hidden="1">'7.1 ведомства'!$A$8:$J$1357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56" i="1" l="1"/>
  <c r="J1355" i="1" s="1"/>
  <c r="J1354" i="1" s="1"/>
  <c r="J1353" i="1" s="1"/>
  <c r="J1352" i="1" s="1"/>
  <c r="J1351" i="1" s="1"/>
  <c r="J1350" i="1" s="1"/>
  <c r="H1356" i="1"/>
  <c r="H1355" i="1" s="1"/>
  <c r="H1354" i="1" s="1"/>
  <c r="H1353" i="1" s="1"/>
  <c r="H1352" i="1" s="1"/>
  <c r="H1351" i="1" s="1"/>
  <c r="H1350" i="1" s="1"/>
  <c r="I1355" i="1"/>
  <c r="I1354" i="1" s="1"/>
  <c r="I1353" i="1" s="1"/>
  <c r="I1352" i="1" s="1"/>
  <c r="I1351" i="1" s="1"/>
  <c r="I1350" i="1" s="1"/>
  <c r="G1355" i="1"/>
  <c r="G1354" i="1" s="1"/>
  <c r="G1353" i="1" s="1"/>
  <c r="G1352" i="1" s="1"/>
  <c r="G1351" i="1" s="1"/>
  <c r="G1350" i="1" s="1"/>
  <c r="J1348" i="1"/>
  <c r="J1347" i="1" s="1"/>
  <c r="J1346" i="1" s="1"/>
  <c r="I1348" i="1"/>
  <c r="I1347" i="1" s="1"/>
  <c r="I1346" i="1" s="1"/>
  <c r="H1348" i="1"/>
  <c r="H1347" i="1" s="1"/>
  <c r="H1346" i="1" s="1"/>
  <c r="G1348" i="1"/>
  <c r="G1347" i="1" s="1"/>
  <c r="G1346" i="1" s="1"/>
  <c r="J1344" i="1"/>
  <c r="J1343" i="1" s="1"/>
  <c r="J1342" i="1" s="1"/>
  <c r="I1344" i="1"/>
  <c r="I1343" i="1" s="1"/>
  <c r="I1342" i="1" s="1"/>
  <c r="H1344" i="1"/>
  <c r="H1343" i="1" s="1"/>
  <c r="H1342" i="1" s="1"/>
  <c r="G1344" i="1"/>
  <c r="G1343" i="1" s="1"/>
  <c r="G1342" i="1" s="1"/>
  <c r="J1340" i="1"/>
  <c r="I1340" i="1"/>
  <c r="H1340" i="1"/>
  <c r="G1340" i="1"/>
  <c r="J1338" i="1"/>
  <c r="I1338" i="1"/>
  <c r="H1338" i="1"/>
  <c r="G1338" i="1"/>
  <c r="J1332" i="1"/>
  <c r="J1331" i="1" s="1"/>
  <c r="I1332" i="1"/>
  <c r="I1331" i="1" s="1"/>
  <c r="H1332" i="1"/>
  <c r="H1331" i="1" s="1"/>
  <c r="G1332" i="1"/>
  <c r="G1331" i="1" s="1"/>
  <c r="J1329" i="1"/>
  <c r="I1329" i="1"/>
  <c r="H1329" i="1"/>
  <c r="G1329" i="1"/>
  <c r="J1327" i="1"/>
  <c r="I1327" i="1"/>
  <c r="H1327" i="1"/>
  <c r="G1327" i="1"/>
  <c r="J1325" i="1"/>
  <c r="I1325" i="1"/>
  <c r="H1325" i="1"/>
  <c r="G1325" i="1"/>
  <c r="J1324" i="1"/>
  <c r="J1323" i="1" s="1"/>
  <c r="H1324" i="1"/>
  <c r="H1323" i="1" s="1"/>
  <c r="I1323" i="1"/>
  <c r="G1323" i="1"/>
  <c r="J1314" i="1"/>
  <c r="I1314" i="1"/>
  <c r="H1314" i="1"/>
  <c r="G1314" i="1"/>
  <c r="J1312" i="1"/>
  <c r="I1312" i="1"/>
  <c r="H1312" i="1"/>
  <c r="G1312" i="1"/>
  <c r="J1309" i="1"/>
  <c r="J1308" i="1" s="1"/>
  <c r="I1309" i="1"/>
  <c r="I1308" i="1" s="1"/>
  <c r="H1309" i="1"/>
  <c r="H1308" i="1" s="1"/>
  <c r="G1309" i="1"/>
  <c r="G1308" i="1" s="1"/>
  <c r="J1301" i="1"/>
  <c r="J1300" i="1" s="1"/>
  <c r="J1299" i="1" s="1"/>
  <c r="I1301" i="1"/>
  <c r="I1300" i="1" s="1"/>
  <c r="I1299" i="1" s="1"/>
  <c r="H1301" i="1"/>
  <c r="H1300" i="1" s="1"/>
  <c r="H1299" i="1" s="1"/>
  <c r="G1301" i="1"/>
  <c r="G1300" i="1" s="1"/>
  <c r="G1299" i="1" s="1"/>
  <c r="J1296" i="1"/>
  <c r="J1295" i="1" s="1"/>
  <c r="J1294" i="1" s="1"/>
  <c r="I1296" i="1"/>
  <c r="I1295" i="1" s="1"/>
  <c r="I1294" i="1" s="1"/>
  <c r="H1296" i="1"/>
  <c r="H1295" i="1" s="1"/>
  <c r="H1294" i="1" s="1"/>
  <c r="G1296" i="1"/>
  <c r="G1295" i="1" s="1"/>
  <c r="G1294" i="1" s="1"/>
  <c r="J1292" i="1"/>
  <c r="J1291" i="1" s="1"/>
  <c r="I1292" i="1"/>
  <c r="I1291" i="1" s="1"/>
  <c r="H1292" i="1"/>
  <c r="H1291" i="1" s="1"/>
  <c r="G1292" i="1"/>
  <c r="G1291" i="1" s="1"/>
  <c r="J1289" i="1"/>
  <c r="J1288" i="1" s="1"/>
  <c r="I1289" i="1"/>
  <c r="I1288" i="1" s="1"/>
  <c r="H1289" i="1"/>
  <c r="H1288" i="1" s="1"/>
  <c r="G1289" i="1"/>
  <c r="G1288" i="1" s="1"/>
  <c r="J1283" i="1"/>
  <c r="I1283" i="1"/>
  <c r="H1283" i="1"/>
  <c r="G1283" i="1"/>
  <c r="J1281" i="1"/>
  <c r="I1281" i="1"/>
  <c r="H1281" i="1"/>
  <c r="G1281" i="1"/>
  <c r="J1277" i="1"/>
  <c r="J1276" i="1" s="1"/>
  <c r="I1277" i="1"/>
  <c r="I1276" i="1" s="1"/>
  <c r="H1277" i="1"/>
  <c r="H1276" i="1" s="1"/>
  <c r="G1277" i="1"/>
  <c r="G1276" i="1" s="1"/>
  <c r="J1274" i="1"/>
  <c r="J1273" i="1" s="1"/>
  <c r="I1274" i="1"/>
  <c r="I1273" i="1" s="1"/>
  <c r="H1274" i="1"/>
  <c r="H1273" i="1" s="1"/>
  <c r="G1274" i="1"/>
  <c r="G1273" i="1" s="1"/>
  <c r="J1271" i="1"/>
  <c r="I1271" i="1"/>
  <c r="H1271" i="1"/>
  <c r="G1271" i="1"/>
  <c r="J1269" i="1"/>
  <c r="I1269" i="1"/>
  <c r="H1269" i="1"/>
  <c r="G1269" i="1"/>
  <c r="J1266" i="1"/>
  <c r="J1265" i="1" s="1"/>
  <c r="I1266" i="1"/>
  <c r="I1265" i="1" s="1"/>
  <c r="H1266" i="1"/>
  <c r="H1265" i="1" s="1"/>
  <c r="G1266" i="1"/>
  <c r="G1265" i="1" s="1"/>
  <c r="J1260" i="1"/>
  <c r="J1259" i="1" s="1"/>
  <c r="I1260" i="1"/>
  <c r="I1259" i="1" s="1"/>
  <c r="H1260" i="1"/>
  <c r="H1259" i="1" s="1"/>
  <c r="G1260" i="1"/>
  <c r="G1259" i="1" s="1"/>
  <c r="J1256" i="1"/>
  <c r="J1255" i="1" s="1"/>
  <c r="I1256" i="1"/>
  <c r="I1255" i="1" s="1"/>
  <c r="H1256" i="1"/>
  <c r="H1255" i="1" s="1"/>
  <c r="G1256" i="1"/>
  <c r="G1255" i="1" s="1"/>
  <c r="J1252" i="1"/>
  <c r="J1251" i="1" s="1"/>
  <c r="J1250" i="1" s="1"/>
  <c r="I1252" i="1"/>
  <c r="I1251" i="1" s="1"/>
  <c r="I1250" i="1" s="1"/>
  <c r="H1252" i="1"/>
  <c r="H1251" i="1" s="1"/>
  <c r="H1250" i="1" s="1"/>
  <c r="G1252" i="1"/>
  <c r="G1251" i="1" s="1"/>
  <c r="G1250" i="1" s="1"/>
  <c r="J1243" i="1"/>
  <c r="J1242" i="1" s="1"/>
  <c r="J1241" i="1" s="1"/>
  <c r="I1243" i="1"/>
  <c r="I1242" i="1" s="1"/>
  <c r="I1241" i="1" s="1"/>
  <c r="H1243" i="1"/>
  <c r="H1242" i="1" s="1"/>
  <c r="H1241" i="1" s="1"/>
  <c r="G1243" i="1"/>
  <c r="G1242" i="1" s="1"/>
  <c r="G1241" i="1" s="1"/>
  <c r="J1239" i="1"/>
  <c r="J1238" i="1" s="1"/>
  <c r="I1239" i="1"/>
  <c r="I1238" i="1" s="1"/>
  <c r="H1239" i="1"/>
  <c r="H1238" i="1" s="1"/>
  <c r="G1239" i="1"/>
  <c r="G1238" i="1" s="1"/>
  <c r="J1236" i="1"/>
  <c r="J1235" i="1" s="1"/>
  <c r="I1236" i="1"/>
  <c r="I1235" i="1" s="1"/>
  <c r="I1234" i="1" s="1"/>
  <c r="H1236" i="1"/>
  <c r="H1235" i="1" s="1"/>
  <c r="G1236" i="1"/>
  <c r="G1235" i="1" s="1"/>
  <c r="J1230" i="1"/>
  <c r="I1230" i="1"/>
  <c r="H1230" i="1"/>
  <c r="G1230" i="1"/>
  <c r="J1228" i="1"/>
  <c r="I1228" i="1"/>
  <c r="H1228" i="1"/>
  <c r="G1228" i="1"/>
  <c r="G1227" i="1" s="1"/>
  <c r="G1226" i="1" s="1"/>
  <c r="J1224" i="1"/>
  <c r="J1223" i="1" s="1"/>
  <c r="I1224" i="1"/>
  <c r="I1223" i="1" s="1"/>
  <c r="H1224" i="1"/>
  <c r="H1223" i="1" s="1"/>
  <c r="G1224" i="1"/>
  <c r="G1223" i="1" s="1"/>
  <c r="J1220" i="1"/>
  <c r="I1220" i="1"/>
  <c r="H1220" i="1"/>
  <c r="G1220" i="1"/>
  <c r="J1217" i="1"/>
  <c r="I1217" i="1"/>
  <c r="H1217" i="1"/>
  <c r="G1217" i="1"/>
  <c r="J1208" i="1"/>
  <c r="I1208" i="1"/>
  <c r="I1207" i="1" s="1"/>
  <c r="I1206" i="1" s="1"/>
  <c r="H1208" i="1"/>
  <c r="H1207" i="1" s="1"/>
  <c r="H1206" i="1" s="1"/>
  <c r="G1208" i="1"/>
  <c r="G1207" i="1" s="1"/>
  <c r="G1206" i="1" s="1"/>
  <c r="J1207" i="1"/>
  <c r="J1206" i="1" s="1"/>
  <c r="J1204" i="1"/>
  <c r="J1203" i="1" s="1"/>
  <c r="I1204" i="1"/>
  <c r="I1203" i="1" s="1"/>
  <c r="H1204" i="1"/>
  <c r="H1203" i="1" s="1"/>
  <c r="G1204" i="1"/>
  <c r="G1203" i="1" s="1"/>
  <c r="J1201" i="1"/>
  <c r="J1200" i="1" s="1"/>
  <c r="I1201" i="1"/>
  <c r="I1200" i="1" s="1"/>
  <c r="H1201" i="1"/>
  <c r="H1200" i="1" s="1"/>
  <c r="G1201" i="1"/>
  <c r="G1200" i="1" s="1"/>
  <c r="J1198" i="1"/>
  <c r="J1197" i="1" s="1"/>
  <c r="I1198" i="1"/>
  <c r="I1197" i="1" s="1"/>
  <c r="H1198" i="1"/>
  <c r="H1197" i="1" s="1"/>
  <c r="G1198" i="1"/>
  <c r="G1197" i="1" s="1"/>
  <c r="J1192" i="1"/>
  <c r="I1192" i="1"/>
  <c r="H1192" i="1"/>
  <c r="G1192" i="1"/>
  <c r="J1189" i="1"/>
  <c r="I1189" i="1"/>
  <c r="H1189" i="1"/>
  <c r="G1189" i="1"/>
  <c r="J1187" i="1"/>
  <c r="I1187" i="1"/>
  <c r="H1187" i="1"/>
  <c r="G1187" i="1"/>
  <c r="J1185" i="1"/>
  <c r="I1185" i="1"/>
  <c r="H1185" i="1"/>
  <c r="G1185" i="1"/>
  <c r="J1183" i="1"/>
  <c r="I1183" i="1"/>
  <c r="H1183" i="1"/>
  <c r="G1183" i="1"/>
  <c r="J1179" i="1"/>
  <c r="J1178" i="1" s="1"/>
  <c r="I1179" i="1"/>
  <c r="I1178" i="1" s="1"/>
  <c r="H1179" i="1"/>
  <c r="H1178" i="1" s="1"/>
  <c r="G1179" i="1"/>
  <c r="G1178" i="1" s="1"/>
  <c r="J1175" i="1"/>
  <c r="J1174" i="1" s="1"/>
  <c r="I1175" i="1"/>
  <c r="I1174" i="1" s="1"/>
  <c r="H1175" i="1"/>
  <c r="H1174" i="1" s="1"/>
  <c r="G1175" i="1"/>
  <c r="G1174" i="1"/>
  <c r="J1168" i="1"/>
  <c r="J1167" i="1" s="1"/>
  <c r="J1166" i="1" s="1"/>
  <c r="J1165" i="1" s="1"/>
  <c r="H1168" i="1"/>
  <c r="H1167" i="1" s="1"/>
  <c r="H1166" i="1" s="1"/>
  <c r="H1165" i="1" s="1"/>
  <c r="I1167" i="1"/>
  <c r="I1166" i="1" s="1"/>
  <c r="I1165" i="1" s="1"/>
  <c r="G1167" i="1"/>
  <c r="G1166" i="1" s="1"/>
  <c r="G1165" i="1" s="1"/>
  <c r="J1163" i="1"/>
  <c r="I1163" i="1"/>
  <c r="H1163" i="1"/>
  <c r="G1163" i="1"/>
  <c r="J1161" i="1"/>
  <c r="I1161" i="1"/>
  <c r="H1161" i="1"/>
  <c r="G1161" i="1"/>
  <c r="J1154" i="1"/>
  <c r="J1153" i="1" s="1"/>
  <c r="J1152" i="1" s="1"/>
  <c r="J1151" i="1" s="1"/>
  <c r="J1150" i="1" s="1"/>
  <c r="I1154" i="1"/>
  <c r="I1153" i="1" s="1"/>
  <c r="I1152" i="1" s="1"/>
  <c r="I1151" i="1" s="1"/>
  <c r="I1150" i="1" s="1"/>
  <c r="H1154" i="1"/>
  <c r="H1153" i="1" s="1"/>
  <c r="H1152" i="1" s="1"/>
  <c r="H1151" i="1" s="1"/>
  <c r="H1150" i="1" s="1"/>
  <c r="G1154" i="1"/>
  <c r="G1153" i="1" s="1"/>
  <c r="G1152" i="1" s="1"/>
  <c r="G1151" i="1" s="1"/>
  <c r="G1150" i="1" s="1"/>
  <c r="J1149" i="1"/>
  <c r="J1148" i="1" s="1"/>
  <c r="J1147" i="1" s="1"/>
  <c r="J1146" i="1" s="1"/>
  <c r="J1145" i="1" s="1"/>
  <c r="J1144" i="1" s="1"/>
  <c r="H1149" i="1"/>
  <c r="H1148" i="1" s="1"/>
  <c r="H1147" i="1" s="1"/>
  <c r="H1146" i="1" s="1"/>
  <c r="H1145" i="1" s="1"/>
  <c r="H1144" i="1" s="1"/>
  <c r="I1148" i="1"/>
  <c r="I1147" i="1" s="1"/>
  <c r="I1146" i="1" s="1"/>
  <c r="I1145" i="1" s="1"/>
  <c r="I1144" i="1" s="1"/>
  <c r="G1148" i="1"/>
  <c r="G1147" i="1" s="1"/>
  <c r="G1146" i="1" s="1"/>
  <c r="G1145" i="1" s="1"/>
  <c r="G1144" i="1" s="1"/>
  <c r="J1141" i="1"/>
  <c r="I1141" i="1"/>
  <c r="H1141" i="1"/>
  <c r="G1141" i="1"/>
  <c r="J1139" i="1"/>
  <c r="I1139" i="1"/>
  <c r="H1139" i="1"/>
  <c r="G1139" i="1"/>
  <c r="J1132" i="1"/>
  <c r="I1132" i="1"/>
  <c r="H1132" i="1"/>
  <c r="G1132" i="1"/>
  <c r="J1131" i="1"/>
  <c r="J1130" i="1" s="1"/>
  <c r="H1131" i="1"/>
  <c r="H1130" i="1" s="1"/>
  <c r="I1130" i="1"/>
  <c r="G1130" i="1"/>
  <c r="J1128" i="1"/>
  <c r="I1128" i="1"/>
  <c r="H1128" i="1"/>
  <c r="G1128" i="1"/>
  <c r="G1123" i="1"/>
  <c r="G1122" i="1" s="1"/>
  <c r="J1122" i="1"/>
  <c r="I1122" i="1"/>
  <c r="H1122" i="1"/>
  <c r="J1121" i="1"/>
  <c r="J1120" i="1" s="1"/>
  <c r="G1121" i="1"/>
  <c r="H1121" i="1" s="1"/>
  <c r="H1120" i="1" s="1"/>
  <c r="I1120" i="1"/>
  <c r="J1118" i="1"/>
  <c r="I1118" i="1"/>
  <c r="H1118" i="1"/>
  <c r="G1118" i="1"/>
  <c r="J1111" i="1"/>
  <c r="J1110" i="1" s="1"/>
  <c r="J1109" i="1" s="1"/>
  <c r="J1108" i="1" s="1"/>
  <c r="I1111" i="1"/>
  <c r="I1110" i="1" s="1"/>
  <c r="I1109" i="1" s="1"/>
  <c r="I1108" i="1" s="1"/>
  <c r="H1111" i="1"/>
  <c r="H1110" i="1" s="1"/>
  <c r="H1109" i="1" s="1"/>
  <c r="H1108" i="1" s="1"/>
  <c r="G1111" i="1"/>
  <c r="G1110" i="1" s="1"/>
  <c r="G1109" i="1" s="1"/>
  <c r="G1108" i="1" s="1"/>
  <c r="J1106" i="1"/>
  <c r="J1105" i="1" s="1"/>
  <c r="I1106" i="1"/>
  <c r="I1105" i="1" s="1"/>
  <c r="H1106" i="1"/>
  <c r="H1105" i="1" s="1"/>
  <c r="G1106" i="1"/>
  <c r="G1105" i="1" s="1"/>
  <c r="J1103" i="1"/>
  <c r="J1102" i="1" s="1"/>
  <c r="I1103" i="1"/>
  <c r="I1102" i="1" s="1"/>
  <c r="H1103" i="1"/>
  <c r="H1102" i="1" s="1"/>
  <c r="G1103" i="1"/>
  <c r="G1102" i="1" s="1"/>
  <c r="J1096" i="1"/>
  <c r="J1095" i="1" s="1"/>
  <c r="J1094" i="1" s="1"/>
  <c r="J1093" i="1" s="1"/>
  <c r="I1096" i="1"/>
  <c r="H1096" i="1"/>
  <c r="H1095" i="1" s="1"/>
  <c r="H1094" i="1" s="1"/>
  <c r="H1093" i="1" s="1"/>
  <c r="G1096" i="1"/>
  <c r="G1095" i="1" s="1"/>
  <c r="G1094" i="1" s="1"/>
  <c r="G1093" i="1" s="1"/>
  <c r="I1095" i="1"/>
  <c r="I1094" i="1" s="1"/>
  <c r="I1093" i="1" s="1"/>
  <c r="J1091" i="1"/>
  <c r="I1091" i="1"/>
  <c r="H1091" i="1"/>
  <c r="G1091" i="1"/>
  <c r="J1087" i="1"/>
  <c r="I1087" i="1"/>
  <c r="H1087" i="1"/>
  <c r="G1087" i="1"/>
  <c r="J1085" i="1"/>
  <c r="I1085" i="1"/>
  <c r="H1085" i="1"/>
  <c r="G1085" i="1"/>
  <c r="J1079" i="1"/>
  <c r="I1079" i="1"/>
  <c r="H1079" i="1"/>
  <c r="G1079" i="1"/>
  <c r="J1077" i="1"/>
  <c r="J1076" i="1" s="1"/>
  <c r="I1077" i="1"/>
  <c r="I1076" i="1" s="1"/>
  <c r="H1077" i="1"/>
  <c r="H1076" i="1" s="1"/>
  <c r="G1077" i="1"/>
  <c r="G1076" i="1" s="1"/>
  <c r="J1072" i="1"/>
  <c r="I1072" i="1"/>
  <c r="H1072" i="1"/>
  <c r="G1072" i="1"/>
  <c r="J1070" i="1"/>
  <c r="I1070" i="1"/>
  <c r="H1070" i="1"/>
  <c r="G1070" i="1"/>
  <c r="J1068" i="1"/>
  <c r="I1068" i="1"/>
  <c r="H1068" i="1"/>
  <c r="G1068" i="1"/>
  <c r="J1065" i="1"/>
  <c r="J1064" i="1" s="1"/>
  <c r="I1065" i="1"/>
  <c r="I1064" i="1" s="1"/>
  <c r="H1065" i="1"/>
  <c r="H1064" i="1" s="1"/>
  <c r="G1065" i="1"/>
  <c r="G1064" i="1" s="1"/>
  <c r="J1062" i="1"/>
  <c r="I1062" i="1"/>
  <c r="H1062" i="1"/>
  <c r="G1062" i="1"/>
  <c r="J1060" i="1"/>
  <c r="I1060" i="1"/>
  <c r="H1060" i="1"/>
  <c r="G1060" i="1"/>
  <c r="J1058" i="1"/>
  <c r="I1058" i="1"/>
  <c r="H1058" i="1"/>
  <c r="G1058" i="1"/>
  <c r="J1055" i="1"/>
  <c r="J1054" i="1" s="1"/>
  <c r="I1055" i="1"/>
  <c r="I1054" i="1" s="1"/>
  <c r="H1055" i="1"/>
  <c r="H1054" i="1" s="1"/>
  <c r="G1055" i="1"/>
  <c r="G1054" i="1" s="1"/>
  <c r="J1052" i="1"/>
  <c r="J1051" i="1" s="1"/>
  <c r="I1052" i="1"/>
  <c r="I1051" i="1" s="1"/>
  <c r="H1052" i="1"/>
  <c r="H1051" i="1" s="1"/>
  <c r="G1052" i="1"/>
  <c r="G1051" i="1" s="1"/>
  <c r="J1048" i="1"/>
  <c r="J1047" i="1" s="1"/>
  <c r="I1048" i="1"/>
  <c r="I1047" i="1" s="1"/>
  <c r="H1048" i="1"/>
  <c r="H1047" i="1" s="1"/>
  <c r="G1048" i="1"/>
  <c r="G1047" i="1" s="1"/>
  <c r="J1045" i="1"/>
  <c r="I1045" i="1"/>
  <c r="H1045" i="1"/>
  <c r="G1045" i="1"/>
  <c r="J1043" i="1"/>
  <c r="I1043" i="1"/>
  <c r="H1043" i="1"/>
  <c r="G1043" i="1"/>
  <c r="J1041" i="1"/>
  <c r="I1041" i="1"/>
  <c r="H1041" i="1"/>
  <c r="G1041" i="1"/>
  <c r="J1039" i="1"/>
  <c r="I1039" i="1"/>
  <c r="H1039" i="1"/>
  <c r="G1039" i="1"/>
  <c r="J1038" i="1"/>
  <c r="J1037" i="1" s="1"/>
  <c r="H1038" i="1"/>
  <c r="H1037" i="1" s="1"/>
  <c r="I1037" i="1"/>
  <c r="G1037" i="1"/>
  <c r="J1033" i="1"/>
  <c r="I1033" i="1"/>
  <c r="H1033" i="1"/>
  <c r="G1033" i="1"/>
  <c r="J1031" i="1"/>
  <c r="I1031" i="1"/>
  <c r="H1031" i="1"/>
  <c r="G1031" i="1"/>
  <c r="J1029" i="1"/>
  <c r="I1029" i="1"/>
  <c r="H1029" i="1"/>
  <c r="G1029" i="1"/>
  <c r="J1027" i="1"/>
  <c r="I1027" i="1"/>
  <c r="H1027" i="1"/>
  <c r="G1027" i="1"/>
  <c r="J1026" i="1"/>
  <c r="J1025" i="1" s="1"/>
  <c r="H1026" i="1"/>
  <c r="H1025" i="1" s="1"/>
  <c r="I1025" i="1"/>
  <c r="G1025" i="1"/>
  <c r="J1023" i="1"/>
  <c r="I1023" i="1"/>
  <c r="H1023" i="1"/>
  <c r="G1023" i="1"/>
  <c r="J1021" i="1"/>
  <c r="I1021" i="1"/>
  <c r="H1021" i="1"/>
  <c r="G1021" i="1"/>
  <c r="J1019" i="1"/>
  <c r="I1019" i="1"/>
  <c r="H1019" i="1"/>
  <c r="G1019" i="1"/>
  <c r="J1016" i="1"/>
  <c r="I1016" i="1"/>
  <c r="H1016" i="1"/>
  <c r="G1016" i="1"/>
  <c r="J1014" i="1"/>
  <c r="I1014" i="1"/>
  <c r="H1014" i="1"/>
  <c r="G1014" i="1"/>
  <c r="J1012" i="1"/>
  <c r="I1012" i="1"/>
  <c r="H1012" i="1"/>
  <c r="G1012" i="1"/>
  <c r="J1010" i="1"/>
  <c r="I1010" i="1"/>
  <c r="H1010" i="1"/>
  <c r="G1010" i="1"/>
  <c r="J1007" i="1"/>
  <c r="I1007" i="1"/>
  <c r="H1007" i="1"/>
  <c r="G1007" i="1"/>
  <c r="J1003" i="1"/>
  <c r="I1003" i="1"/>
  <c r="H1003" i="1"/>
  <c r="G1003" i="1"/>
  <c r="J1001" i="1"/>
  <c r="I1001" i="1"/>
  <c r="H1001" i="1"/>
  <c r="G1001" i="1"/>
  <c r="J999" i="1"/>
  <c r="I999" i="1"/>
  <c r="H999" i="1"/>
  <c r="G999" i="1"/>
  <c r="J996" i="1"/>
  <c r="I996" i="1"/>
  <c r="H996" i="1"/>
  <c r="G996" i="1"/>
  <c r="J993" i="1"/>
  <c r="I993" i="1"/>
  <c r="H993" i="1"/>
  <c r="G993" i="1"/>
  <c r="J991" i="1"/>
  <c r="I991" i="1"/>
  <c r="H991" i="1"/>
  <c r="G991" i="1"/>
  <c r="J989" i="1"/>
  <c r="I989" i="1"/>
  <c r="H989" i="1"/>
  <c r="G989" i="1"/>
  <c r="J987" i="1"/>
  <c r="I987" i="1"/>
  <c r="H987" i="1"/>
  <c r="G987" i="1"/>
  <c r="J983" i="1"/>
  <c r="J982" i="1" s="1"/>
  <c r="I983" i="1"/>
  <c r="I982" i="1" s="1"/>
  <c r="H983" i="1"/>
  <c r="H982" i="1" s="1"/>
  <c r="G983" i="1"/>
  <c r="G982" i="1" s="1"/>
  <c r="J980" i="1"/>
  <c r="I980" i="1"/>
  <c r="H980" i="1"/>
  <c r="G980" i="1"/>
  <c r="J978" i="1"/>
  <c r="I978" i="1"/>
  <c r="H978" i="1"/>
  <c r="G978" i="1"/>
  <c r="J976" i="1"/>
  <c r="I976" i="1"/>
  <c r="H976" i="1"/>
  <c r="G976" i="1"/>
  <c r="J969" i="1"/>
  <c r="I969" i="1"/>
  <c r="H969" i="1"/>
  <c r="G969" i="1"/>
  <c r="J967" i="1"/>
  <c r="I967" i="1"/>
  <c r="H967" i="1"/>
  <c r="G967" i="1"/>
  <c r="J964" i="1"/>
  <c r="J963" i="1" s="1"/>
  <c r="I964" i="1"/>
  <c r="I963" i="1" s="1"/>
  <c r="H964" i="1"/>
  <c r="H963" i="1" s="1"/>
  <c r="G964" i="1"/>
  <c r="G963" i="1" s="1"/>
  <c r="J961" i="1"/>
  <c r="J960" i="1" s="1"/>
  <c r="I961" i="1"/>
  <c r="I960" i="1" s="1"/>
  <c r="H961" i="1"/>
  <c r="H960" i="1" s="1"/>
  <c r="G961" i="1"/>
  <c r="G960" i="1" s="1"/>
  <c r="J957" i="1"/>
  <c r="J956" i="1" s="1"/>
  <c r="I957" i="1"/>
  <c r="H957" i="1"/>
  <c r="H956" i="1" s="1"/>
  <c r="G957" i="1"/>
  <c r="G956" i="1" s="1"/>
  <c r="I956" i="1"/>
  <c r="J954" i="1"/>
  <c r="I954" i="1"/>
  <c r="H954" i="1"/>
  <c r="G954" i="1"/>
  <c r="J952" i="1"/>
  <c r="I952" i="1"/>
  <c r="H952" i="1"/>
  <c r="G952" i="1"/>
  <c r="J950" i="1"/>
  <c r="I950" i="1"/>
  <c r="H950" i="1"/>
  <c r="G950" i="1"/>
  <c r="J944" i="1"/>
  <c r="I944" i="1"/>
  <c r="H944" i="1"/>
  <c r="G944" i="1"/>
  <c r="J942" i="1"/>
  <c r="I942" i="1"/>
  <c r="H942" i="1"/>
  <c r="G942" i="1"/>
  <c r="J939" i="1"/>
  <c r="J938" i="1" s="1"/>
  <c r="I939" i="1"/>
  <c r="I938" i="1" s="1"/>
  <c r="H939" i="1"/>
  <c r="H938" i="1" s="1"/>
  <c r="G939" i="1"/>
  <c r="G938" i="1" s="1"/>
  <c r="J933" i="1"/>
  <c r="J932" i="1" s="1"/>
  <c r="J931" i="1" s="1"/>
  <c r="J930" i="1" s="1"/>
  <c r="J929" i="1" s="1"/>
  <c r="J928" i="1" s="1"/>
  <c r="H933" i="1"/>
  <c r="H932" i="1" s="1"/>
  <c r="H931" i="1" s="1"/>
  <c r="H930" i="1" s="1"/>
  <c r="H929" i="1" s="1"/>
  <c r="H928" i="1" s="1"/>
  <c r="I932" i="1"/>
  <c r="I931" i="1" s="1"/>
  <c r="I930" i="1" s="1"/>
  <c r="I929" i="1" s="1"/>
  <c r="I928" i="1" s="1"/>
  <c r="G932" i="1"/>
  <c r="G931" i="1" s="1"/>
  <c r="G930" i="1" s="1"/>
  <c r="G929" i="1" s="1"/>
  <c r="G928" i="1" s="1"/>
  <c r="J926" i="1"/>
  <c r="J925" i="1" s="1"/>
  <c r="J924" i="1" s="1"/>
  <c r="I926" i="1"/>
  <c r="I925" i="1" s="1"/>
  <c r="I924" i="1" s="1"/>
  <c r="H926" i="1"/>
  <c r="H925" i="1" s="1"/>
  <c r="H924" i="1" s="1"/>
  <c r="G926" i="1"/>
  <c r="G925" i="1" s="1"/>
  <c r="G924" i="1" s="1"/>
  <c r="J922" i="1"/>
  <c r="I922" i="1"/>
  <c r="H922" i="1"/>
  <c r="G922" i="1"/>
  <c r="J919" i="1"/>
  <c r="I919" i="1"/>
  <c r="H919" i="1"/>
  <c r="G919" i="1"/>
  <c r="J917" i="1"/>
  <c r="I917" i="1"/>
  <c r="H917" i="1"/>
  <c r="G917" i="1"/>
  <c r="J915" i="1"/>
  <c r="I915" i="1"/>
  <c r="H915" i="1"/>
  <c r="G915" i="1"/>
  <c r="J913" i="1"/>
  <c r="I913" i="1"/>
  <c r="H913" i="1"/>
  <c r="G913" i="1"/>
  <c r="J911" i="1"/>
  <c r="I911" i="1"/>
  <c r="H911" i="1"/>
  <c r="G911" i="1"/>
  <c r="J910" i="1"/>
  <c r="J909" i="1" s="1"/>
  <c r="H910" i="1"/>
  <c r="H909" i="1" s="1"/>
  <c r="I909" i="1"/>
  <c r="G909" i="1"/>
  <c r="J906" i="1"/>
  <c r="I906" i="1"/>
  <c r="H906" i="1"/>
  <c r="G906" i="1"/>
  <c r="J904" i="1"/>
  <c r="I904" i="1"/>
  <c r="H904" i="1"/>
  <c r="G904" i="1"/>
  <c r="J902" i="1"/>
  <c r="I902" i="1"/>
  <c r="H902" i="1"/>
  <c r="G902" i="1"/>
  <c r="J900" i="1"/>
  <c r="I900" i="1"/>
  <c r="H900" i="1"/>
  <c r="G900" i="1"/>
  <c r="J894" i="1"/>
  <c r="J893" i="1" s="1"/>
  <c r="I894" i="1"/>
  <c r="I893" i="1" s="1"/>
  <c r="H894" i="1"/>
  <c r="H893" i="1" s="1"/>
  <c r="G894" i="1"/>
  <c r="G893" i="1" s="1"/>
  <c r="J891" i="1"/>
  <c r="I891" i="1"/>
  <c r="H891" i="1"/>
  <c r="G891" i="1"/>
  <c r="J889" i="1"/>
  <c r="I889" i="1"/>
  <c r="H889" i="1"/>
  <c r="G889" i="1"/>
  <c r="J887" i="1"/>
  <c r="I887" i="1"/>
  <c r="H887" i="1"/>
  <c r="G887" i="1"/>
  <c r="J881" i="1"/>
  <c r="I881" i="1"/>
  <c r="H881" i="1"/>
  <c r="G881" i="1"/>
  <c r="J880" i="1"/>
  <c r="J879" i="1" s="1"/>
  <c r="J878" i="1" s="1"/>
  <c r="J877" i="1" s="1"/>
  <c r="J876" i="1" s="1"/>
  <c r="J875" i="1" s="1"/>
  <c r="H880" i="1"/>
  <c r="H879" i="1" s="1"/>
  <c r="I879" i="1"/>
  <c r="G879" i="1"/>
  <c r="J872" i="1"/>
  <c r="J871" i="1" s="1"/>
  <c r="J870" i="1" s="1"/>
  <c r="I872" i="1"/>
  <c r="I871" i="1" s="1"/>
  <c r="I870" i="1" s="1"/>
  <c r="H872" i="1"/>
  <c r="H871" i="1" s="1"/>
  <c r="H870" i="1" s="1"/>
  <c r="G872" i="1"/>
  <c r="G871" i="1" s="1"/>
  <c r="G870" i="1" s="1"/>
  <c r="J868" i="1"/>
  <c r="I868" i="1"/>
  <c r="I867" i="1" s="1"/>
  <c r="H868" i="1"/>
  <c r="H867" i="1" s="1"/>
  <c r="G868" i="1"/>
  <c r="G867" i="1" s="1"/>
  <c r="J867" i="1"/>
  <c r="J865" i="1"/>
  <c r="J864" i="1" s="1"/>
  <c r="I865" i="1"/>
  <c r="I864" i="1" s="1"/>
  <c r="H865" i="1"/>
  <c r="H864" i="1" s="1"/>
  <c r="G865" i="1"/>
  <c r="G864" i="1" s="1"/>
  <c r="J857" i="1"/>
  <c r="I857" i="1"/>
  <c r="H857" i="1"/>
  <c r="G857" i="1"/>
  <c r="J855" i="1"/>
  <c r="I855" i="1"/>
  <c r="H855" i="1"/>
  <c r="G855" i="1"/>
  <c r="J848" i="1"/>
  <c r="J847" i="1" s="1"/>
  <c r="J846" i="1" s="1"/>
  <c r="I848" i="1"/>
  <c r="I847" i="1" s="1"/>
  <c r="I846" i="1" s="1"/>
  <c r="H848" i="1"/>
  <c r="H847" i="1" s="1"/>
  <c r="H846" i="1" s="1"/>
  <c r="G848" i="1"/>
  <c r="G847" i="1" s="1"/>
  <c r="G846" i="1" s="1"/>
  <c r="J844" i="1"/>
  <c r="J843" i="1" s="1"/>
  <c r="I844" i="1"/>
  <c r="I843" i="1" s="1"/>
  <c r="H844" i="1"/>
  <c r="H843" i="1" s="1"/>
  <c r="G844" i="1"/>
  <c r="G843" i="1" s="1"/>
  <c r="J841" i="1"/>
  <c r="J840" i="1" s="1"/>
  <c r="I841" i="1"/>
  <c r="I840" i="1" s="1"/>
  <c r="H841" i="1"/>
  <c r="H840" i="1" s="1"/>
  <c r="G841" i="1"/>
  <c r="G840" i="1" s="1"/>
  <c r="J837" i="1"/>
  <c r="I837" i="1"/>
  <c r="H837" i="1"/>
  <c r="G837" i="1"/>
  <c r="J835" i="1"/>
  <c r="I835" i="1"/>
  <c r="H835" i="1"/>
  <c r="G835" i="1"/>
  <c r="J833" i="1"/>
  <c r="I833" i="1"/>
  <c r="H833" i="1"/>
  <c r="G833" i="1"/>
  <c r="J831" i="1"/>
  <c r="I831" i="1"/>
  <c r="H831" i="1"/>
  <c r="G831" i="1"/>
  <c r="J829" i="1"/>
  <c r="I829" i="1"/>
  <c r="H829" i="1"/>
  <c r="G829" i="1"/>
  <c r="J827" i="1"/>
  <c r="I827" i="1"/>
  <c r="H827" i="1"/>
  <c r="G827" i="1"/>
  <c r="J825" i="1"/>
  <c r="I825" i="1"/>
  <c r="H825" i="1"/>
  <c r="G825" i="1"/>
  <c r="J823" i="1"/>
  <c r="I823" i="1"/>
  <c r="H823" i="1"/>
  <c r="G823" i="1"/>
  <c r="J821" i="1"/>
  <c r="I821" i="1"/>
  <c r="H821" i="1"/>
  <c r="G821" i="1"/>
  <c r="J819" i="1"/>
  <c r="I819" i="1"/>
  <c r="H819" i="1"/>
  <c r="G819" i="1"/>
  <c r="J812" i="1"/>
  <c r="I812" i="1"/>
  <c r="H812" i="1"/>
  <c r="G812" i="1"/>
  <c r="J810" i="1"/>
  <c r="I810" i="1"/>
  <c r="H810" i="1"/>
  <c r="G810" i="1"/>
  <c r="J806" i="1"/>
  <c r="J805" i="1" s="1"/>
  <c r="I806" i="1"/>
  <c r="I805" i="1" s="1"/>
  <c r="H806" i="1"/>
  <c r="H805" i="1" s="1"/>
  <c r="G806" i="1"/>
  <c r="G805" i="1" s="1"/>
  <c r="J802" i="1"/>
  <c r="J801" i="1" s="1"/>
  <c r="I802" i="1"/>
  <c r="I801" i="1" s="1"/>
  <c r="H802" i="1"/>
  <c r="H801" i="1" s="1"/>
  <c r="G802" i="1"/>
  <c r="G801" i="1" s="1"/>
  <c r="J794" i="1"/>
  <c r="I794" i="1"/>
  <c r="H794" i="1"/>
  <c r="G794" i="1"/>
  <c r="J792" i="1"/>
  <c r="I792" i="1"/>
  <c r="H792" i="1"/>
  <c r="G792" i="1"/>
  <c r="J790" i="1"/>
  <c r="I790" i="1"/>
  <c r="H790" i="1"/>
  <c r="G790" i="1"/>
  <c r="J788" i="1"/>
  <c r="I788" i="1"/>
  <c r="H788" i="1"/>
  <c r="G788" i="1"/>
  <c r="J786" i="1"/>
  <c r="I786" i="1"/>
  <c r="H786" i="1"/>
  <c r="G786" i="1"/>
  <c r="J779" i="1"/>
  <c r="J778" i="1" s="1"/>
  <c r="J777" i="1" s="1"/>
  <c r="J776" i="1" s="1"/>
  <c r="I779" i="1"/>
  <c r="I778" i="1" s="1"/>
  <c r="I777" i="1" s="1"/>
  <c r="I776" i="1" s="1"/>
  <c r="H779" i="1"/>
  <c r="H778" i="1" s="1"/>
  <c r="H777" i="1" s="1"/>
  <c r="H776" i="1" s="1"/>
  <c r="G779" i="1"/>
  <c r="G778" i="1" s="1"/>
  <c r="G777" i="1" s="1"/>
  <c r="G776" i="1" s="1"/>
  <c r="J773" i="1"/>
  <c r="I773" i="1"/>
  <c r="H773" i="1"/>
  <c r="G773" i="1"/>
  <c r="J771" i="1"/>
  <c r="I771" i="1"/>
  <c r="H771" i="1"/>
  <c r="G771" i="1"/>
  <c r="J769" i="1"/>
  <c r="I769" i="1"/>
  <c r="H769" i="1"/>
  <c r="G769" i="1"/>
  <c r="J767" i="1"/>
  <c r="I767" i="1"/>
  <c r="H767" i="1"/>
  <c r="G767" i="1"/>
  <c r="J765" i="1"/>
  <c r="I765" i="1"/>
  <c r="H765" i="1"/>
  <c r="G765" i="1"/>
  <c r="J763" i="1"/>
  <c r="I763" i="1"/>
  <c r="H763" i="1"/>
  <c r="G763" i="1"/>
  <c r="J756" i="1"/>
  <c r="J755" i="1" s="1"/>
  <c r="I756" i="1"/>
  <c r="I755" i="1" s="1"/>
  <c r="H756" i="1"/>
  <c r="H755" i="1" s="1"/>
  <c r="G756" i="1"/>
  <c r="G755" i="1" s="1"/>
  <c r="J753" i="1"/>
  <c r="I753" i="1"/>
  <c r="H753" i="1"/>
  <c r="G753" i="1"/>
  <c r="J751" i="1"/>
  <c r="I751" i="1"/>
  <c r="H751" i="1"/>
  <c r="G751" i="1"/>
  <c r="J749" i="1"/>
  <c r="I749" i="1"/>
  <c r="H749" i="1"/>
  <c r="G749" i="1"/>
  <c r="J747" i="1"/>
  <c r="I747" i="1"/>
  <c r="H747" i="1"/>
  <c r="G747" i="1"/>
  <c r="J745" i="1"/>
  <c r="I745" i="1"/>
  <c r="H745" i="1"/>
  <c r="G745" i="1"/>
  <c r="J743" i="1"/>
  <c r="I743" i="1"/>
  <c r="H743" i="1"/>
  <c r="G743" i="1"/>
  <c r="J740" i="1"/>
  <c r="J739" i="1" s="1"/>
  <c r="I740" i="1"/>
  <c r="I739" i="1" s="1"/>
  <c r="H740" i="1"/>
  <c r="H739" i="1" s="1"/>
  <c r="G740" i="1"/>
  <c r="G739" i="1" s="1"/>
  <c r="J737" i="1"/>
  <c r="I737" i="1"/>
  <c r="H737" i="1"/>
  <c r="G737" i="1"/>
  <c r="J735" i="1"/>
  <c r="I735" i="1"/>
  <c r="H735" i="1"/>
  <c r="G735" i="1"/>
  <c r="J733" i="1"/>
  <c r="I733" i="1"/>
  <c r="H733" i="1"/>
  <c r="G733" i="1"/>
  <c r="J731" i="1"/>
  <c r="I731" i="1"/>
  <c r="H731" i="1"/>
  <c r="G731" i="1"/>
  <c r="J729" i="1"/>
  <c r="I729" i="1"/>
  <c r="H729" i="1"/>
  <c r="G729" i="1"/>
  <c r="J723" i="1"/>
  <c r="J722" i="1" s="1"/>
  <c r="I723" i="1"/>
  <c r="I722" i="1" s="1"/>
  <c r="H723" i="1"/>
  <c r="H722" i="1" s="1"/>
  <c r="G723" i="1"/>
  <c r="G722" i="1" s="1"/>
  <c r="J720" i="1"/>
  <c r="I720" i="1"/>
  <c r="H720" i="1"/>
  <c r="G720" i="1"/>
  <c r="J718" i="1"/>
  <c r="I718" i="1"/>
  <c r="H718" i="1"/>
  <c r="G718" i="1"/>
  <c r="J716" i="1"/>
  <c r="I716" i="1"/>
  <c r="H716" i="1"/>
  <c r="G716" i="1"/>
  <c r="J714" i="1"/>
  <c r="I714" i="1"/>
  <c r="H714" i="1"/>
  <c r="G714" i="1"/>
  <c r="J712" i="1"/>
  <c r="I712" i="1"/>
  <c r="H712" i="1"/>
  <c r="G712" i="1"/>
  <c r="J710" i="1"/>
  <c r="I710" i="1"/>
  <c r="H710" i="1"/>
  <c r="G710" i="1"/>
  <c r="J706" i="1"/>
  <c r="I706" i="1"/>
  <c r="H706" i="1"/>
  <c r="G706" i="1"/>
  <c r="J704" i="1"/>
  <c r="I704" i="1"/>
  <c r="H704" i="1"/>
  <c r="G704" i="1"/>
  <c r="J702" i="1"/>
  <c r="I702" i="1"/>
  <c r="H702" i="1"/>
  <c r="G702" i="1"/>
  <c r="J701" i="1"/>
  <c r="J700" i="1" s="1"/>
  <c r="H701" i="1"/>
  <c r="H700" i="1" s="1"/>
  <c r="I700" i="1"/>
  <c r="G700" i="1"/>
  <c r="J697" i="1"/>
  <c r="I697" i="1"/>
  <c r="H697" i="1"/>
  <c r="G697" i="1"/>
  <c r="J695" i="1"/>
  <c r="I695" i="1"/>
  <c r="H695" i="1"/>
  <c r="G695" i="1"/>
  <c r="J693" i="1"/>
  <c r="I693" i="1"/>
  <c r="H693" i="1"/>
  <c r="G693" i="1"/>
  <c r="J691" i="1"/>
  <c r="I691" i="1"/>
  <c r="H691" i="1"/>
  <c r="G691" i="1"/>
  <c r="J689" i="1"/>
  <c r="I689" i="1"/>
  <c r="H689" i="1"/>
  <c r="G689" i="1"/>
  <c r="J687" i="1"/>
  <c r="I687" i="1"/>
  <c r="H687" i="1"/>
  <c r="G687" i="1"/>
  <c r="J686" i="1"/>
  <c r="J685" i="1" s="1"/>
  <c r="H686" i="1"/>
  <c r="H685" i="1" s="1"/>
  <c r="I685" i="1"/>
  <c r="G685" i="1"/>
  <c r="J683" i="1"/>
  <c r="I683" i="1"/>
  <c r="H683" i="1"/>
  <c r="G683" i="1"/>
  <c r="J679" i="1"/>
  <c r="I679" i="1"/>
  <c r="H679" i="1"/>
  <c r="G679" i="1"/>
  <c r="J677" i="1"/>
  <c r="I677" i="1"/>
  <c r="H677" i="1"/>
  <c r="G677" i="1"/>
  <c r="J675" i="1"/>
  <c r="I675" i="1"/>
  <c r="H675" i="1"/>
  <c r="G675" i="1"/>
  <c r="J672" i="1"/>
  <c r="I672" i="1"/>
  <c r="H672" i="1"/>
  <c r="G672" i="1"/>
  <c r="J670" i="1"/>
  <c r="I670" i="1"/>
  <c r="H670" i="1"/>
  <c r="G670" i="1"/>
  <c r="J668" i="1"/>
  <c r="I668" i="1"/>
  <c r="H668" i="1"/>
  <c r="G668" i="1"/>
  <c r="J666" i="1"/>
  <c r="I666" i="1"/>
  <c r="H666" i="1"/>
  <c r="G666" i="1"/>
  <c r="J664" i="1"/>
  <c r="I664" i="1"/>
  <c r="H664" i="1"/>
  <c r="G664" i="1"/>
  <c r="J663" i="1"/>
  <c r="J662" i="1" s="1"/>
  <c r="H663" i="1"/>
  <c r="H662" i="1" s="1"/>
  <c r="I662" i="1"/>
  <c r="G662" i="1"/>
  <c r="J660" i="1"/>
  <c r="I660" i="1"/>
  <c r="H660" i="1"/>
  <c r="G660" i="1"/>
  <c r="J655" i="1"/>
  <c r="I655" i="1"/>
  <c r="H655" i="1"/>
  <c r="G655" i="1"/>
  <c r="J653" i="1"/>
  <c r="I653" i="1"/>
  <c r="H653" i="1"/>
  <c r="G653" i="1"/>
  <c r="J646" i="1"/>
  <c r="J645" i="1" s="1"/>
  <c r="J644" i="1" s="1"/>
  <c r="I646" i="1"/>
  <c r="I645" i="1" s="1"/>
  <c r="I644" i="1" s="1"/>
  <c r="H646" i="1"/>
  <c r="H645" i="1" s="1"/>
  <c r="H644" i="1" s="1"/>
  <c r="G646" i="1"/>
  <c r="G645" i="1" s="1"/>
  <c r="G644" i="1" s="1"/>
  <c r="J642" i="1"/>
  <c r="I642" i="1"/>
  <c r="H642" i="1"/>
  <c r="G642" i="1"/>
  <c r="J640" i="1"/>
  <c r="I640" i="1"/>
  <c r="H640" i="1"/>
  <c r="G640" i="1"/>
  <c r="J636" i="1"/>
  <c r="I636" i="1"/>
  <c r="H636" i="1"/>
  <c r="G636" i="1"/>
  <c r="J634" i="1"/>
  <c r="I634" i="1"/>
  <c r="H634" i="1"/>
  <c r="G634" i="1"/>
  <c r="J632" i="1"/>
  <c r="I632" i="1"/>
  <c r="H632" i="1"/>
  <c r="G632" i="1"/>
  <c r="J630" i="1"/>
  <c r="I630" i="1"/>
  <c r="H630" i="1"/>
  <c r="G630" i="1"/>
  <c r="J628" i="1"/>
  <c r="I628" i="1"/>
  <c r="H628" i="1"/>
  <c r="G628" i="1"/>
  <c r="J626" i="1"/>
  <c r="I626" i="1"/>
  <c r="H626" i="1"/>
  <c r="G626" i="1"/>
  <c r="J620" i="1"/>
  <c r="I620" i="1"/>
  <c r="H620" i="1"/>
  <c r="G620" i="1"/>
  <c r="J618" i="1"/>
  <c r="I618" i="1"/>
  <c r="H618" i="1"/>
  <c r="G618" i="1"/>
  <c r="J615" i="1"/>
  <c r="I615" i="1"/>
  <c r="H615" i="1"/>
  <c r="G615" i="1"/>
  <c r="J613" i="1"/>
  <c r="I613" i="1"/>
  <c r="H613" i="1"/>
  <c r="G613" i="1"/>
  <c r="J611" i="1"/>
  <c r="I611" i="1"/>
  <c r="H611" i="1"/>
  <c r="G611" i="1"/>
  <c r="J609" i="1"/>
  <c r="I609" i="1"/>
  <c r="H609" i="1"/>
  <c r="G609" i="1"/>
  <c r="J607" i="1"/>
  <c r="I607" i="1"/>
  <c r="H607" i="1"/>
  <c r="G607" i="1"/>
  <c r="J606" i="1"/>
  <c r="J605" i="1" s="1"/>
  <c r="H606" i="1"/>
  <c r="H605" i="1" s="1"/>
  <c r="I605" i="1"/>
  <c r="G605" i="1"/>
  <c r="J603" i="1"/>
  <c r="I603" i="1"/>
  <c r="H603" i="1"/>
  <c r="G603" i="1"/>
  <c r="J596" i="1"/>
  <c r="J595" i="1" s="1"/>
  <c r="J594" i="1" s="1"/>
  <c r="J593" i="1" s="1"/>
  <c r="I596" i="1"/>
  <c r="I595" i="1" s="1"/>
  <c r="I594" i="1" s="1"/>
  <c r="I593" i="1" s="1"/>
  <c r="H596" i="1"/>
  <c r="H595" i="1" s="1"/>
  <c r="H594" i="1" s="1"/>
  <c r="H593" i="1" s="1"/>
  <c r="G596" i="1"/>
  <c r="G595" i="1" s="1"/>
  <c r="G594" i="1" s="1"/>
  <c r="G593" i="1" s="1"/>
  <c r="I592" i="1"/>
  <c r="I590" i="1" s="1"/>
  <c r="I589" i="1" s="1"/>
  <c r="I588" i="1" s="1"/>
  <c r="G592" i="1"/>
  <c r="G590" i="1" s="1"/>
  <c r="G589" i="1" s="1"/>
  <c r="G588" i="1" s="1"/>
  <c r="J590" i="1"/>
  <c r="J589" i="1" s="1"/>
  <c r="J588" i="1" s="1"/>
  <c r="H590" i="1"/>
  <c r="H589" i="1" s="1"/>
  <c r="H588" i="1" s="1"/>
  <c r="J586" i="1"/>
  <c r="J585" i="1" s="1"/>
  <c r="J584" i="1" s="1"/>
  <c r="I586" i="1"/>
  <c r="I585" i="1" s="1"/>
  <c r="I584" i="1" s="1"/>
  <c r="H586" i="1"/>
  <c r="H585" i="1" s="1"/>
  <c r="H584" i="1" s="1"/>
  <c r="G586" i="1"/>
  <c r="G585" i="1" s="1"/>
  <c r="G584" i="1" s="1"/>
  <c r="G583" i="1" s="1"/>
  <c r="J580" i="1"/>
  <c r="J579" i="1" s="1"/>
  <c r="J578" i="1" s="1"/>
  <c r="J577" i="1" s="1"/>
  <c r="I580" i="1"/>
  <c r="I579" i="1" s="1"/>
  <c r="I578" i="1" s="1"/>
  <c r="I577" i="1" s="1"/>
  <c r="H580" i="1"/>
  <c r="H579" i="1" s="1"/>
  <c r="H578" i="1" s="1"/>
  <c r="H577" i="1" s="1"/>
  <c r="G580" i="1"/>
  <c r="G579" i="1" s="1"/>
  <c r="G578" i="1" s="1"/>
  <c r="G577" i="1" s="1"/>
  <c r="J574" i="1"/>
  <c r="J573" i="1" s="1"/>
  <c r="J572" i="1" s="1"/>
  <c r="J571" i="1" s="1"/>
  <c r="I574" i="1"/>
  <c r="I573" i="1" s="1"/>
  <c r="I572" i="1" s="1"/>
  <c r="I571" i="1" s="1"/>
  <c r="H574" i="1"/>
  <c r="H573" i="1" s="1"/>
  <c r="H572" i="1" s="1"/>
  <c r="H571" i="1" s="1"/>
  <c r="G574" i="1"/>
  <c r="G573" i="1" s="1"/>
  <c r="G572" i="1" s="1"/>
  <c r="G571" i="1" s="1"/>
  <c r="J569" i="1"/>
  <c r="J568" i="1" s="1"/>
  <c r="I569" i="1"/>
  <c r="I568" i="1" s="1"/>
  <c r="H569" i="1"/>
  <c r="H568" i="1" s="1"/>
  <c r="G569" i="1"/>
  <c r="G568" i="1" s="1"/>
  <c r="J565" i="1"/>
  <c r="J564" i="1" s="1"/>
  <c r="I565" i="1"/>
  <c r="I564" i="1" s="1"/>
  <c r="H565" i="1"/>
  <c r="H564" i="1" s="1"/>
  <c r="H563" i="1" s="1"/>
  <c r="H562" i="1" s="1"/>
  <c r="G565" i="1"/>
  <c r="G564" i="1" s="1"/>
  <c r="J557" i="1"/>
  <c r="J556" i="1" s="1"/>
  <c r="J555" i="1" s="1"/>
  <c r="J554" i="1" s="1"/>
  <c r="J553" i="1" s="1"/>
  <c r="I557" i="1"/>
  <c r="I556" i="1" s="1"/>
  <c r="I555" i="1" s="1"/>
  <c r="I554" i="1" s="1"/>
  <c r="I553" i="1" s="1"/>
  <c r="H557" i="1"/>
  <c r="H556" i="1" s="1"/>
  <c r="H555" i="1" s="1"/>
  <c r="H554" i="1" s="1"/>
  <c r="H553" i="1" s="1"/>
  <c r="G557" i="1"/>
  <c r="G556" i="1" s="1"/>
  <c r="G555" i="1" s="1"/>
  <c r="G554" i="1" s="1"/>
  <c r="G553" i="1" s="1"/>
  <c r="J552" i="1"/>
  <c r="H552" i="1"/>
  <c r="J551" i="1"/>
  <c r="H551" i="1"/>
  <c r="H550" i="1" s="1"/>
  <c r="I550" i="1"/>
  <c r="G550" i="1"/>
  <c r="J549" i="1"/>
  <c r="J548" i="1" s="1"/>
  <c r="H549" i="1"/>
  <c r="H548" i="1" s="1"/>
  <c r="I548" i="1"/>
  <c r="G548" i="1"/>
  <c r="J547" i="1"/>
  <c r="J546" i="1" s="1"/>
  <c r="H547" i="1"/>
  <c r="H546" i="1" s="1"/>
  <c r="I546" i="1"/>
  <c r="G546" i="1"/>
  <c r="J543" i="1"/>
  <c r="J542" i="1" s="1"/>
  <c r="H543" i="1"/>
  <c r="H542" i="1" s="1"/>
  <c r="I542" i="1"/>
  <c r="G542" i="1"/>
  <c r="J541" i="1"/>
  <c r="H541" i="1"/>
  <c r="J540" i="1"/>
  <c r="H540" i="1"/>
  <c r="I539" i="1"/>
  <c r="I538" i="1" s="1"/>
  <c r="I537" i="1" s="1"/>
  <c r="G539" i="1"/>
  <c r="G538" i="1" s="1"/>
  <c r="G537" i="1" s="1"/>
  <c r="J534" i="1"/>
  <c r="J533" i="1" s="1"/>
  <c r="H534" i="1"/>
  <c r="H533" i="1" s="1"/>
  <c r="I533" i="1"/>
  <c r="G533" i="1"/>
  <c r="J532" i="1"/>
  <c r="J531" i="1" s="1"/>
  <c r="H532" i="1"/>
  <c r="H531" i="1" s="1"/>
  <c r="I531" i="1"/>
  <c r="G531" i="1"/>
  <c r="J530" i="1"/>
  <c r="J529" i="1" s="1"/>
  <c r="H530" i="1"/>
  <c r="H529" i="1" s="1"/>
  <c r="I529" i="1"/>
  <c r="G529" i="1"/>
  <c r="J522" i="1"/>
  <c r="I522" i="1"/>
  <c r="H522" i="1"/>
  <c r="G522" i="1"/>
  <c r="J520" i="1"/>
  <c r="I520" i="1"/>
  <c r="H520" i="1"/>
  <c r="G520" i="1"/>
  <c r="J518" i="1"/>
  <c r="I518" i="1"/>
  <c r="H518" i="1"/>
  <c r="G518" i="1"/>
  <c r="J516" i="1"/>
  <c r="I516" i="1"/>
  <c r="H516" i="1"/>
  <c r="G516" i="1"/>
  <c r="J514" i="1"/>
  <c r="I514" i="1"/>
  <c r="H514" i="1"/>
  <c r="G514" i="1"/>
  <c r="J510" i="1"/>
  <c r="I510" i="1"/>
  <c r="H510" i="1"/>
  <c r="G510" i="1"/>
  <c r="J508" i="1"/>
  <c r="I508" i="1"/>
  <c r="H508" i="1"/>
  <c r="G508" i="1"/>
  <c r="J506" i="1"/>
  <c r="I506" i="1"/>
  <c r="H506" i="1"/>
  <c r="G506" i="1"/>
  <c r="J504" i="1"/>
  <c r="I504" i="1"/>
  <c r="H504" i="1"/>
  <c r="G504" i="1"/>
  <c r="J502" i="1"/>
  <c r="I502" i="1"/>
  <c r="H502" i="1"/>
  <c r="G502" i="1"/>
  <c r="J500" i="1"/>
  <c r="I500" i="1"/>
  <c r="H500" i="1"/>
  <c r="G500" i="1"/>
  <c r="J497" i="1"/>
  <c r="I497" i="1"/>
  <c r="H497" i="1"/>
  <c r="G497" i="1"/>
  <c r="J495" i="1"/>
  <c r="I495" i="1"/>
  <c r="H495" i="1"/>
  <c r="G495" i="1"/>
  <c r="J493" i="1"/>
  <c r="I493" i="1"/>
  <c r="H493" i="1"/>
  <c r="G493" i="1"/>
  <c r="J491" i="1"/>
  <c r="I491" i="1"/>
  <c r="H491" i="1"/>
  <c r="G491" i="1"/>
  <c r="J489" i="1"/>
  <c r="I489" i="1"/>
  <c r="H489" i="1"/>
  <c r="G489" i="1"/>
  <c r="J486" i="1"/>
  <c r="I486" i="1"/>
  <c r="H486" i="1"/>
  <c r="G486" i="1"/>
  <c r="J484" i="1"/>
  <c r="I484" i="1"/>
  <c r="H484" i="1"/>
  <c r="G484" i="1"/>
  <c r="J482" i="1"/>
  <c r="I482" i="1"/>
  <c r="H482" i="1"/>
  <c r="G482" i="1"/>
  <c r="J480" i="1"/>
  <c r="I480" i="1"/>
  <c r="H480" i="1"/>
  <c r="G480" i="1"/>
  <c r="J478" i="1"/>
  <c r="I478" i="1"/>
  <c r="H478" i="1"/>
  <c r="G478" i="1"/>
  <c r="J476" i="1"/>
  <c r="I476" i="1"/>
  <c r="H476" i="1"/>
  <c r="G476" i="1"/>
  <c r="J473" i="1"/>
  <c r="I473" i="1"/>
  <c r="H473" i="1"/>
  <c r="G473" i="1"/>
  <c r="I472" i="1"/>
  <c r="I471" i="1" s="1"/>
  <c r="G472" i="1"/>
  <c r="G471" i="1" s="1"/>
  <c r="J471" i="1"/>
  <c r="H471" i="1"/>
  <c r="J469" i="1"/>
  <c r="I469" i="1"/>
  <c r="H469" i="1"/>
  <c r="G469" i="1"/>
  <c r="J467" i="1"/>
  <c r="I467" i="1"/>
  <c r="H467" i="1"/>
  <c r="G467" i="1"/>
  <c r="J465" i="1"/>
  <c r="I465" i="1"/>
  <c r="H465" i="1"/>
  <c r="G465" i="1"/>
  <c r="J463" i="1"/>
  <c r="I463" i="1"/>
  <c r="H463" i="1"/>
  <c r="G463" i="1"/>
  <c r="J457" i="1"/>
  <c r="J456" i="1" s="1"/>
  <c r="J455" i="1" s="1"/>
  <c r="I457" i="1"/>
  <c r="I456" i="1" s="1"/>
  <c r="I455" i="1" s="1"/>
  <c r="H457" i="1"/>
  <c r="H456" i="1" s="1"/>
  <c r="H455" i="1" s="1"/>
  <c r="G457" i="1"/>
  <c r="G456" i="1" s="1"/>
  <c r="G455" i="1" s="1"/>
  <c r="J453" i="1"/>
  <c r="J452" i="1" s="1"/>
  <c r="J451" i="1" s="1"/>
  <c r="I453" i="1"/>
  <c r="I452" i="1" s="1"/>
  <c r="I451" i="1" s="1"/>
  <c r="H453" i="1"/>
  <c r="H452" i="1" s="1"/>
  <c r="H451" i="1" s="1"/>
  <c r="G453" i="1"/>
  <c r="G452" i="1" s="1"/>
  <c r="G451" i="1" s="1"/>
  <c r="J446" i="1"/>
  <c r="I446" i="1"/>
  <c r="H446" i="1"/>
  <c r="G446" i="1"/>
  <c r="J442" i="1"/>
  <c r="I442" i="1"/>
  <c r="H442" i="1"/>
  <c r="G442" i="1"/>
  <c r="J448" i="1"/>
  <c r="I448" i="1"/>
  <c r="H448" i="1"/>
  <c r="G448" i="1"/>
  <c r="J444" i="1"/>
  <c r="I444" i="1"/>
  <c r="H444" i="1"/>
  <c r="G444" i="1"/>
  <c r="J440" i="1"/>
  <c r="I440" i="1"/>
  <c r="H440" i="1"/>
  <c r="G440" i="1"/>
  <c r="J439" i="1"/>
  <c r="J438" i="1" s="1"/>
  <c r="H439" i="1"/>
  <c r="H438" i="1" s="1"/>
  <c r="I438" i="1"/>
  <c r="G438" i="1"/>
  <c r="J432" i="1"/>
  <c r="J431" i="1" s="1"/>
  <c r="I432" i="1"/>
  <c r="I431" i="1" s="1"/>
  <c r="H432" i="1"/>
  <c r="H431" i="1" s="1"/>
  <c r="G432" i="1"/>
  <c r="G431" i="1"/>
  <c r="J428" i="1"/>
  <c r="I428" i="1"/>
  <c r="H428" i="1"/>
  <c r="G428" i="1"/>
  <c r="J426" i="1"/>
  <c r="I426" i="1"/>
  <c r="H426" i="1"/>
  <c r="G426" i="1"/>
  <c r="J424" i="1"/>
  <c r="I424" i="1"/>
  <c r="H424" i="1"/>
  <c r="G424" i="1"/>
  <c r="J422" i="1"/>
  <c r="I422" i="1"/>
  <c r="H422" i="1"/>
  <c r="G422" i="1"/>
  <c r="J420" i="1"/>
  <c r="I420" i="1"/>
  <c r="H420" i="1"/>
  <c r="G420" i="1"/>
  <c r="J418" i="1"/>
  <c r="I418" i="1"/>
  <c r="H418" i="1"/>
  <c r="G418" i="1"/>
  <c r="J416" i="1"/>
  <c r="I416" i="1"/>
  <c r="H416" i="1"/>
  <c r="G416" i="1"/>
  <c r="J414" i="1"/>
  <c r="I414" i="1"/>
  <c r="H414" i="1"/>
  <c r="G414" i="1"/>
  <c r="J413" i="1"/>
  <c r="J412" i="1" s="1"/>
  <c r="H413" i="1"/>
  <c r="H412" i="1" s="1"/>
  <c r="I412" i="1"/>
  <c r="G412" i="1"/>
  <c r="J410" i="1"/>
  <c r="I410" i="1"/>
  <c r="H410" i="1"/>
  <c r="G410" i="1"/>
  <c r="J405" i="1"/>
  <c r="J404" i="1" s="1"/>
  <c r="I405" i="1"/>
  <c r="I404" i="1" s="1"/>
  <c r="I403" i="1" s="1"/>
  <c r="I402" i="1" s="1"/>
  <c r="H405" i="1"/>
  <c r="H404" i="1" s="1"/>
  <c r="H403" i="1" s="1"/>
  <c r="H402" i="1" s="1"/>
  <c r="G405" i="1"/>
  <c r="G404" i="1" s="1"/>
  <c r="G403" i="1" s="1"/>
  <c r="G402" i="1" s="1"/>
  <c r="J403" i="1"/>
  <c r="J402" i="1" s="1"/>
  <c r="J400" i="1"/>
  <c r="J399" i="1" s="1"/>
  <c r="J398" i="1" s="1"/>
  <c r="J397" i="1" s="1"/>
  <c r="I400" i="1"/>
  <c r="I399" i="1" s="1"/>
  <c r="I398" i="1" s="1"/>
  <c r="I397" i="1" s="1"/>
  <c r="H400" i="1"/>
  <c r="H399" i="1" s="1"/>
  <c r="H398" i="1" s="1"/>
  <c r="H397" i="1" s="1"/>
  <c r="G400" i="1"/>
  <c r="G399" i="1" s="1"/>
  <c r="G398" i="1" s="1"/>
  <c r="G397" i="1" s="1"/>
  <c r="J394" i="1"/>
  <c r="I394" i="1"/>
  <c r="H394" i="1"/>
  <c r="G394" i="1"/>
  <c r="J392" i="1"/>
  <c r="I392" i="1"/>
  <c r="H392" i="1"/>
  <c r="G392" i="1"/>
  <c r="J390" i="1"/>
  <c r="I390" i="1"/>
  <c r="H390" i="1"/>
  <c r="G390" i="1"/>
  <c r="J389" i="1"/>
  <c r="J388" i="1" s="1"/>
  <c r="H389" i="1"/>
  <c r="H388" i="1" s="1"/>
  <c r="I388" i="1"/>
  <c r="G388" i="1"/>
  <c r="J387" i="1"/>
  <c r="J386" i="1" s="1"/>
  <c r="H387" i="1"/>
  <c r="H386" i="1" s="1"/>
  <c r="I386" i="1"/>
  <c r="G386" i="1"/>
  <c r="J385" i="1"/>
  <c r="J384" i="1" s="1"/>
  <c r="H385" i="1"/>
  <c r="H384" i="1" s="1"/>
  <c r="I384" i="1"/>
  <c r="G384" i="1"/>
  <c r="J380" i="1"/>
  <c r="J379" i="1" s="1"/>
  <c r="I380" i="1"/>
  <c r="I379" i="1" s="1"/>
  <c r="H380" i="1"/>
  <c r="H379" i="1" s="1"/>
  <c r="G380" i="1"/>
  <c r="G379" i="1" s="1"/>
  <c r="J377" i="1"/>
  <c r="I377" i="1"/>
  <c r="H377" i="1"/>
  <c r="G377" i="1"/>
  <c r="J375" i="1"/>
  <c r="I375" i="1"/>
  <c r="H375" i="1"/>
  <c r="G375" i="1"/>
  <c r="J372" i="1"/>
  <c r="I372" i="1"/>
  <c r="H372" i="1"/>
  <c r="G372" i="1"/>
  <c r="J370" i="1"/>
  <c r="I370" i="1"/>
  <c r="H370" i="1"/>
  <c r="G370" i="1"/>
  <c r="J368" i="1"/>
  <c r="I368" i="1"/>
  <c r="H368" i="1"/>
  <c r="G368" i="1"/>
  <c r="J366" i="1"/>
  <c r="I366" i="1"/>
  <c r="H366" i="1"/>
  <c r="G366" i="1"/>
  <c r="J364" i="1"/>
  <c r="I364" i="1"/>
  <c r="H364" i="1"/>
  <c r="G364" i="1"/>
  <c r="J363" i="1"/>
  <c r="J362" i="1" s="1"/>
  <c r="H363" i="1"/>
  <c r="H362" i="1" s="1"/>
  <c r="I362" i="1"/>
  <c r="G362" i="1"/>
  <c r="J361" i="1"/>
  <c r="J360" i="1" s="1"/>
  <c r="H361" i="1"/>
  <c r="H360" i="1" s="1"/>
  <c r="I360" i="1"/>
  <c r="G360" i="1"/>
  <c r="J359" i="1"/>
  <c r="J358" i="1" s="1"/>
  <c r="H359" i="1"/>
  <c r="H358" i="1" s="1"/>
  <c r="I358" i="1"/>
  <c r="G358" i="1"/>
  <c r="J356" i="1"/>
  <c r="I356" i="1"/>
  <c r="H356" i="1"/>
  <c r="G356" i="1"/>
  <c r="J350" i="1"/>
  <c r="J349" i="1" s="1"/>
  <c r="I350" i="1"/>
  <c r="I349" i="1" s="1"/>
  <c r="H350" i="1"/>
  <c r="H349" i="1" s="1"/>
  <c r="G350" i="1"/>
  <c r="G349" i="1" s="1"/>
  <c r="J347" i="1"/>
  <c r="I347" i="1"/>
  <c r="H347" i="1"/>
  <c r="G347" i="1"/>
  <c r="J345" i="1"/>
  <c r="I345" i="1"/>
  <c r="H345" i="1"/>
  <c r="G345" i="1"/>
  <c r="J343" i="1"/>
  <c r="I343" i="1"/>
  <c r="H343" i="1"/>
  <c r="G343" i="1"/>
  <c r="J341" i="1"/>
  <c r="I341" i="1"/>
  <c r="H341" i="1"/>
  <c r="G341" i="1"/>
  <c r="J339" i="1"/>
  <c r="I339" i="1"/>
  <c r="H339" i="1"/>
  <c r="G339" i="1"/>
  <c r="J337" i="1"/>
  <c r="I337" i="1"/>
  <c r="H337" i="1"/>
  <c r="G337" i="1"/>
  <c r="J336" i="1"/>
  <c r="J335" i="1" s="1"/>
  <c r="H336" i="1"/>
  <c r="H335" i="1" s="1"/>
  <c r="I335" i="1"/>
  <c r="G335" i="1"/>
  <c r="J334" i="1"/>
  <c r="J333" i="1" s="1"/>
  <c r="H334" i="1"/>
  <c r="H333" i="1" s="1"/>
  <c r="I333" i="1"/>
  <c r="G333" i="1"/>
  <c r="J331" i="1"/>
  <c r="I331" i="1"/>
  <c r="H331" i="1"/>
  <c r="G331" i="1"/>
  <c r="J329" i="1"/>
  <c r="I329" i="1"/>
  <c r="H329" i="1"/>
  <c r="G329" i="1"/>
  <c r="J323" i="1"/>
  <c r="J322" i="1" s="1"/>
  <c r="J321" i="1" s="1"/>
  <c r="J320" i="1" s="1"/>
  <c r="J319" i="1" s="1"/>
  <c r="J318" i="1" s="1"/>
  <c r="J317" i="1" s="1"/>
  <c r="H323" i="1"/>
  <c r="H322" i="1" s="1"/>
  <c r="H321" i="1" s="1"/>
  <c r="H320" i="1" s="1"/>
  <c r="H319" i="1" s="1"/>
  <c r="H318" i="1" s="1"/>
  <c r="H317" i="1" s="1"/>
  <c r="I322" i="1"/>
  <c r="I321" i="1" s="1"/>
  <c r="I320" i="1" s="1"/>
  <c r="I319" i="1" s="1"/>
  <c r="I318" i="1" s="1"/>
  <c r="I317" i="1" s="1"/>
  <c r="G322" i="1"/>
  <c r="G321" i="1" s="1"/>
  <c r="G320" i="1" s="1"/>
  <c r="G319" i="1" s="1"/>
  <c r="G318" i="1" s="1"/>
  <c r="G317" i="1" s="1"/>
  <c r="J314" i="1"/>
  <c r="J313" i="1" s="1"/>
  <c r="J312" i="1" s="1"/>
  <c r="I314" i="1"/>
  <c r="I313" i="1" s="1"/>
  <c r="I312" i="1" s="1"/>
  <c r="H314" i="1"/>
  <c r="H313" i="1" s="1"/>
  <c r="H312" i="1" s="1"/>
  <c r="G314" i="1"/>
  <c r="G313" i="1" s="1"/>
  <c r="G312" i="1" s="1"/>
  <c r="J310" i="1"/>
  <c r="J309" i="1" s="1"/>
  <c r="J308" i="1" s="1"/>
  <c r="I310" i="1"/>
  <c r="I309" i="1" s="1"/>
  <c r="I308" i="1" s="1"/>
  <c r="H310" i="1"/>
  <c r="H309" i="1" s="1"/>
  <c r="H308" i="1" s="1"/>
  <c r="G310" i="1"/>
  <c r="G309" i="1" s="1"/>
  <c r="G308" i="1" s="1"/>
  <c r="J304" i="1"/>
  <c r="J303" i="1" s="1"/>
  <c r="J302" i="1" s="1"/>
  <c r="J301" i="1" s="1"/>
  <c r="I304" i="1"/>
  <c r="I303" i="1" s="1"/>
  <c r="I302" i="1" s="1"/>
  <c r="I301" i="1" s="1"/>
  <c r="H304" i="1"/>
  <c r="H303" i="1" s="1"/>
  <c r="H302" i="1" s="1"/>
  <c r="H301" i="1" s="1"/>
  <c r="G304" i="1"/>
  <c r="G303" i="1" s="1"/>
  <c r="G302" i="1" s="1"/>
  <c r="G301" i="1" s="1"/>
  <c r="J298" i="1"/>
  <c r="J297" i="1" s="1"/>
  <c r="J296" i="1" s="1"/>
  <c r="J295" i="1" s="1"/>
  <c r="I298" i="1"/>
  <c r="I297" i="1" s="1"/>
  <c r="I296" i="1" s="1"/>
  <c r="I295" i="1" s="1"/>
  <c r="H298" i="1"/>
  <c r="H297" i="1" s="1"/>
  <c r="H296" i="1" s="1"/>
  <c r="H295" i="1" s="1"/>
  <c r="G298" i="1"/>
  <c r="G297" i="1" s="1"/>
  <c r="G296" i="1" s="1"/>
  <c r="G295" i="1" s="1"/>
  <c r="J293" i="1"/>
  <c r="J292" i="1" s="1"/>
  <c r="I293" i="1"/>
  <c r="I292" i="1" s="1"/>
  <c r="H293" i="1"/>
  <c r="H292" i="1" s="1"/>
  <c r="G293" i="1"/>
  <c r="G292" i="1" s="1"/>
  <c r="J289" i="1"/>
  <c r="J288" i="1" s="1"/>
  <c r="I289" i="1"/>
  <c r="I288" i="1" s="1"/>
  <c r="H289" i="1"/>
  <c r="H288" i="1" s="1"/>
  <c r="G289" i="1"/>
  <c r="G288" i="1" s="1"/>
  <c r="J281" i="1"/>
  <c r="J280" i="1" s="1"/>
  <c r="J279" i="1" s="1"/>
  <c r="J278" i="1" s="1"/>
  <c r="J277" i="1" s="1"/>
  <c r="J276" i="1" s="1"/>
  <c r="I281" i="1"/>
  <c r="I280" i="1" s="1"/>
  <c r="I279" i="1" s="1"/>
  <c r="I278" i="1" s="1"/>
  <c r="I277" i="1" s="1"/>
  <c r="I276" i="1" s="1"/>
  <c r="H281" i="1"/>
  <c r="H280" i="1" s="1"/>
  <c r="H279" i="1" s="1"/>
  <c r="H278" i="1" s="1"/>
  <c r="H277" i="1" s="1"/>
  <c r="H276" i="1" s="1"/>
  <c r="G281" i="1"/>
  <c r="G280" i="1" s="1"/>
  <c r="G279" i="1" s="1"/>
  <c r="G278" i="1" s="1"/>
  <c r="G277" i="1" s="1"/>
  <c r="G276" i="1" s="1"/>
  <c r="J273" i="1"/>
  <c r="J272" i="1" s="1"/>
  <c r="J271" i="1" s="1"/>
  <c r="J270" i="1" s="1"/>
  <c r="I273" i="1"/>
  <c r="I272" i="1" s="1"/>
  <c r="I271" i="1" s="1"/>
  <c r="I270" i="1" s="1"/>
  <c r="H273" i="1"/>
  <c r="H272" i="1" s="1"/>
  <c r="H271" i="1" s="1"/>
  <c r="H270" i="1" s="1"/>
  <c r="G273" i="1"/>
  <c r="G272" i="1" s="1"/>
  <c r="G271" i="1" s="1"/>
  <c r="G270" i="1" s="1"/>
  <c r="J267" i="1"/>
  <c r="J266" i="1" s="1"/>
  <c r="J265" i="1" s="1"/>
  <c r="J264" i="1" s="1"/>
  <c r="I267" i="1"/>
  <c r="I266" i="1" s="1"/>
  <c r="I265" i="1" s="1"/>
  <c r="I264" i="1" s="1"/>
  <c r="H267" i="1"/>
  <c r="H266" i="1" s="1"/>
  <c r="H265" i="1" s="1"/>
  <c r="H264" i="1" s="1"/>
  <c r="G267" i="1"/>
  <c r="G266" i="1" s="1"/>
  <c r="G265" i="1" s="1"/>
  <c r="G264" i="1" s="1"/>
  <c r="J260" i="1"/>
  <c r="J259" i="1" s="1"/>
  <c r="J258" i="1" s="1"/>
  <c r="I260" i="1"/>
  <c r="I259" i="1" s="1"/>
  <c r="I258" i="1" s="1"/>
  <c r="H260" i="1"/>
  <c r="H259" i="1" s="1"/>
  <c r="H258" i="1" s="1"/>
  <c r="G260" i="1"/>
  <c r="G259" i="1" s="1"/>
  <c r="G258" i="1" s="1"/>
  <c r="J255" i="1"/>
  <c r="J254" i="1" s="1"/>
  <c r="J253" i="1" s="1"/>
  <c r="I255" i="1"/>
  <c r="I254" i="1" s="1"/>
  <c r="I253" i="1" s="1"/>
  <c r="H255" i="1"/>
  <c r="H254" i="1" s="1"/>
  <c r="H253" i="1" s="1"/>
  <c r="G255" i="1"/>
  <c r="G254" i="1" s="1"/>
  <c r="G253" i="1" s="1"/>
  <c r="J251" i="1"/>
  <c r="J250" i="1" s="1"/>
  <c r="I251" i="1"/>
  <c r="I250" i="1" s="1"/>
  <c r="H251" i="1"/>
  <c r="H250" i="1" s="1"/>
  <c r="G251" i="1"/>
  <c r="G250" i="1" s="1"/>
  <c r="J248" i="1"/>
  <c r="J247" i="1" s="1"/>
  <c r="I248" i="1"/>
  <c r="I247" i="1" s="1"/>
  <c r="H248" i="1"/>
  <c r="H247" i="1" s="1"/>
  <c r="G248" i="1"/>
  <c r="G247" i="1" s="1"/>
  <c r="J245" i="1"/>
  <c r="J244" i="1" s="1"/>
  <c r="I245" i="1"/>
  <c r="I244" i="1" s="1"/>
  <c r="H245" i="1"/>
  <c r="H244" i="1" s="1"/>
  <c r="G245" i="1"/>
  <c r="G244" i="1" s="1"/>
  <c r="J242" i="1"/>
  <c r="J241" i="1" s="1"/>
  <c r="I242" i="1"/>
  <c r="I241" i="1" s="1"/>
  <c r="H242" i="1"/>
  <c r="H241" i="1" s="1"/>
  <c r="G242" i="1"/>
  <c r="G241" i="1" s="1"/>
  <c r="J237" i="1"/>
  <c r="J236" i="1" s="1"/>
  <c r="J235" i="1" s="1"/>
  <c r="J234" i="1" s="1"/>
  <c r="I237" i="1"/>
  <c r="I236" i="1" s="1"/>
  <c r="I235" i="1" s="1"/>
  <c r="I234" i="1" s="1"/>
  <c r="H237" i="1"/>
  <c r="H236" i="1" s="1"/>
  <c r="H235" i="1" s="1"/>
  <c r="H234" i="1" s="1"/>
  <c r="G237" i="1"/>
  <c r="G236" i="1" s="1"/>
  <c r="G235" i="1" s="1"/>
  <c r="G234" i="1" s="1"/>
  <c r="I232" i="1"/>
  <c r="I231" i="1" s="1"/>
  <c r="I230" i="1" s="1"/>
  <c r="I229" i="1" s="1"/>
  <c r="I228" i="1" s="1"/>
  <c r="G232" i="1"/>
  <c r="G231" i="1" s="1"/>
  <c r="G230" i="1" s="1"/>
  <c r="G229" i="1" s="1"/>
  <c r="G228" i="1" s="1"/>
  <c r="J231" i="1"/>
  <c r="J230" i="1" s="1"/>
  <c r="J229" i="1" s="1"/>
  <c r="J228" i="1" s="1"/>
  <c r="H231" i="1"/>
  <c r="H230" i="1" s="1"/>
  <c r="H229" i="1" s="1"/>
  <c r="H228" i="1" s="1"/>
  <c r="J226" i="1"/>
  <c r="J225" i="1" s="1"/>
  <c r="I226" i="1"/>
  <c r="I225" i="1" s="1"/>
  <c r="H226" i="1"/>
  <c r="H225" i="1" s="1"/>
  <c r="G226" i="1"/>
  <c r="G225" i="1" s="1"/>
  <c r="J223" i="1"/>
  <c r="J222" i="1" s="1"/>
  <c r="J221" i="1" s="1"/>
  <c r="J220" i="1" s="1"/>
  <c r="I223" i="1"/>
  <c r="I222" i="1" s="1"/>
  <c r="I221" i="1" s="1"/>
  <c r="I220" i="1" s="1"/>
  <c r="H223" i="1"/>
  <c r="H222" i="1" s="1"/>
  <c r="H221" i="1" s="1"/>
  <c r="H220" i="1" s="1"/>
  <c r="G223" i="1"/>
  <c r="G222" i="1" s="1"/>
  <c r="G221" i="1" s="1"/>
  <c r="G220" i="1" s="1"/>
  <c r="J218" i="1"/>
  <c r="J217" i="1" s="1"/>
  <c r="I218" i="1"/>
  <c r="I217" i="1" s="1"/>
  <c r="H218" i="1"/>
  <c r="H217" i="1" s="1"/>
  <c r="G218" i="1"/>
  <c r="G217" i="1" s="1"/>
  <c r="J214" i="1"/>
  <c r="J213" i="1" s="1"/>
  <c r="I214" i="1"/>
  <c r="I213" i="1" s="1"/>
  <c r="H214" i="1"/>
  <c r="H213" i="1" s="1"/>
  <c r="G214" i="1"/>
  <c r="G213" i="1" s="1"/>
  <c r="J207" i="1"/>
  <c r="H207" i="1"/>
  <c r="J206" i="1"/>
  <c r="H206" i="1"/>
  <c r="I205" i="1"/>
  <c r="G205" i="1"/>
  <c r="J204" i="1"/>
  <c r="H204" i="1"/>
  <c r="J203" i="1"/>
  <c r="H203" i="1"/>
  <c r="I202" i="1"/>
  <c r="G202" i="1"/>
  <c r="J201" i="1"/>
  <c r="H201" i="1"/>
  <c r="J200" i="1"/>
  <c r="H200" i="1"/>
  <c r="I199" i="1"/>
  <c r="G199" i="1"/>
  <c r="J195" i="1"/>
  <c r="J194" i="1" s="1"/>
  <c r="H195" i="1"/>
  <c r="H194" i="1" s="1"/>
  <c r="I194" i="1"/>
  <c r="G194" i="1"/>
  <c r="J193" i="1"/>
  <c r="J191" i="1" s="1"/>
  <c r="H193" i="1"/>
  <c r="H192" i="1"/>
  <c r="I191" i="1"/>
  <c r="G191" i="1"/>
  <c r="J186" i="1"/>
  <c r="J185" i="1" s="1"/>
  <c r="J184" i="1" s="1"/>
  <c r="J183" i="1" s="1"/>
  <c r="J182" i="1" s="1"/>
  <c r="I186" i="1"/>
  <c r="I185" i="1" s="1"/>
  <c r="I184" i="1" s="1"/>
  <c r="I183" i="1" s="1"/>
  <c r="I182" i="1" s="1"/>
  <c r="H186" i="1"/>
  <c r="H185" i="1" s="1"/>
  <c r="H184" i="1" s="1"/>
  <c r="H183" i="1" s="1"/>
  <c r="H182" i="1" s="1"/>
  <c r="G186" i="1"/>
  <c r="G185" i="1" s="1"/>
  <c r="G184" i="1" s="1"/>
  <c r="G183" i="1" s="1"/>
  <c r="G182" i="1" s="1"/>
  <c r="J179" i="1"/>
  <c r="I179" i="1"/>
  <c r="H179" i="1"/>
  <c r="G179" i="1"/>
  <c r="J177" i="1"/>
  <c r="I177" i="1"/>
  <c r="H177" i="1"/>
  <c r="G177" i="1"/>
  <c r="J175" i="1"/>
  <c r="I175" i="1"/>
  <c r="H175" i="1"/>
  <c r="G175" i="1"/>
  <c r="J174" i="1"/>
  <c r="J173" i="1" s="1"/>
  <c r="H174" i="1"/>
  <c r="H173" i="1" s="1"/>
  <c r="I173" i="1"/>
  <c r="G173" i="1"/>
  <c r="J169" i="1"/>
  <c r="J167" i="1" s="1"/>
  <c r="I169" i="1"/>
  <c r="I167" i="1" s="1"/>
  <c r="H169" i="1"/>
  <c r="H168" i="1" s="1"/>
  <c r="G169" i="1"/>
  <c r="G168" i="1" s="1"/>
  <c r="J164" i="1"/>
  <c r="I164" i="1"/>
  <c r="H164" i="1"/>
  <c r="G164" i="1"/>
  <c r="J162" i="1"/>
  <c r="I162" i="1"/>
  <c r="H162" i="1"/>
  <c r="G162" i="1"/>
  <c r="J160" i="1"/>
  <c r="I160" i="1"/>
  <c r="H160" i="1"/>
  <c r="G160" i="1"/>
  <c r="J156" i="1"/>
  <c r="J155" i="1" s="1"/>
  <c r="I156" i="1"/>
  <c r="I155" i="1" s="1"/>
  <c r="H156" i="1"/>
  <c r="H155" i="1" s="1"/>
  <c r="G156" i="1"/>
  <c r="G155" i="1" s="1"/>
  <c r="J150" i="1"/>
  <c r="I150" i="1"/>
  <c r="H150" i="1"/>
  <c r="G150" i="1"/>
  <c r="J148" i="1"/>
  <c r="I148" i="1"/>
  <c r="H148" i="1"/>
  <c r="G148" i="1"/>
  <c r="I146" i="1"/>
  <c r="G146" i="1"/>
  <c r="I144" i="1"/>
  <c r="G144" i="1"/>
  <c r="I142" i="1"/>
  <c r="G142" i="1"/>
  <c r="J140" i="1"/>
  <c r="I140" i="1"/>
  <c r="H140" i="1"/>
  <c r="G140" i="1"/>
  <c r="J138" i="1"/>
  <c r="I138" i="1"/>
  <c r="H138" i="1"/>
  <c r="G138" i="1"/>
  <c r="J137" i="1"/>
  <c r="J136" i="1" s="1"/>
  <c r="H137" i="1"/>
  <c r="H136" i="1" s="1"/>
  <c r="I136" i="1"/>
  <c r="G136" i="1"/>
  <c r="J134" i="1"/>
  <c r="I134" i="1"/>
  <c r="H134" i="1"/>
  <c r="G134" i="1"/>
  <c r="J130" i="1"/>
  <c r="I130" i="1"/>
  <c r="H130" i="1"/>
  <c r="G130" i="1"/>
  <c r="J129" i="1"/>
  <c r="J128" i="1" s="1"/>
  <c r="H129" i="1"/>
  <c r="H128" i="1" s="1"/>
  <c r="I128" i="1"/>
  <c r="G128" i="1"/>
  <c r="G127" i="1" s="1"/>
  <c r="G126" i="1" s="1"/>
  <c r="G125" i="1" s="1"/>
  <c r="J121" i="1"/>
  <c r="I121" i="1"/>
  <c r="H121" i="1"/>
  <c r="G121" i="1"/>
  <c r="J119" i="1"/>
  <c r="J118" i="1" s="1"/>
  <c r="I119" i="1"/>
  <c r="I118" i="1" s="1"/>
  <c r="H119" i="1"/>
  <c r="H118" i="1" s="1"/>
  <c r="G119" i="1"/>
  <c r="G118" i="1" s="1"/>
  <c r="J116" i="1"/>
  <c r="J115" i="1" s="1"/>
  <c r="I116" i="1"/>
  <c r="I115" i="1" s="1"/>
  <c r="H116" i="1"/>
  <c r="H115" i="1" s="1"/>
  <c r="G116" i="1"/>
  <c r="G115" i="1" s="1"/>
  <c r="J113" i="1"/>
  <c r="I113" i="1"/>
  <c r="H113" i="1"/>
  <c r="G113" i="1"/>
  <c r="J111" i="1"/>
  <c r="I111" i="1"/>
  <c r="H111" i="1"/>
  <c r="G111" i="1"/>
  <c r="J107" i="1"/>
  <c r="J106" i="1" s="1"/>
  <c r="J105" i="1" s="1"/>
  <c r="J104" i="1" s="1"/>
  <c r="I107" i="1"/>
  <c r="I106" i="1" s="1"/>
  <c r="I105" i="1" s="1"/>
  <c r="I104" i="1" s="1"/>
  <c r="H107" i="1"/>
  <c r="H106" i="1" s="1"/>
  <c r="H105" i="1" s="1"/>
  <c r="H104" i="1" s="1"/>
  <c r="G107" i="1"/>
  <c r="G106" i="1" s="1"/>
  <c r="G105" i="1" s="1"/>
  <c r="G104" i="1" s="1"/>
  <c r="J101" i="1"/>
  <c r="I101" i="1"/>
  <c r="H101" i="1"/>
  <c r="G101" i="1"/>
  <c r="J100" i="1"/>
  <c r="H100" i="1"/>
  <c r="J99" i="1"/>
  <c r="H99" i="1"/>
  <c r="I98" i="1"/>
  <c r="G98" i="1"/>
  <c r="G97" i="1" s="1"/>
  <c r="G96" i="1" s="1"/>
  <c r="G95" i="1" s="1"/>
  <c r="J92" i="1"/>
  <c r="I92" i="1"/>
  <c r="H92" i="1"/>
  <c r="G92" i="1"/>
  <c r="J90" i="1"/>
  <c r="I90" i="1"/>
  <c r="H90" i="1"/>
  <c r="G90" i="1"/>
  <c r="J89" i="1"/>
  <c r="H89" i="1"/>
  <c r="J88" i="1"/>
  <c r="H88" i="1"/>
  <c r="I87" i="1"/>
  <c r="G87" i="1"/>
  <c r="J86" i="1"/>
  <c r="J85" i="1" s="1"/>
  <c r="H86" i="1"/>
  <c r="H85" i="1" s="1"/>
  <c r="I85" i="1"/>
  <c r="G85" i="1"/>
  <c r="J84" i="1"/>
  <c r="J83" i="1" s="1"/>
  <c r="H84" i="1"/>
  <c r="H83" i="1" s="1"/>
  <c r="I83" i="1"/>
  <c r="G83" i="1"/>
  <c r="J78" i="1"/>
  <c r="J77" i="1" s="1"/>
  <c r="J76" i="1" s="1"/>
  <c r="I78" i="1"/>
  <c r="H78" i="1"/>
  <c r="H77" i="1" s="1"/>
  <c r="H76" i="1" s="1"/>
  <c r="G78" i="1"/>
  <c r="G77" i="1" s="1"/>
  <c r="G76" i="1" s="1"/>
  <c r="I77" i="1"/>
  <c r="I76" i="1" s="1"/>
  <c r="J74" i="1"/>
  <c r="J73" i="1" s="1"/>
  <c r="I74" i="1"/>
  <c r="I73" i="1" s="1"/>
  <c r="H74" i="1"/>
  <c r="H73" i="1" s="1"/>
  <c r="G74" i="1"/>
  <c r="G73" i="1" s="1"/>
  <c r="J71" i="1"/>
  <c r="J70" i="1" s="1"/>
  <c r="I71" i="1"/>
  <c r="I70" i="1" s="1"/>
  <c r="H71" i="1"/>
  <c r="H70" i="1" s="1"/>
  <c r="G71" i="1"/>
  <c r="G70" i="1" s="1"/>
  <c r="J68" i="1"/>
  <c r="J67" i="1" s="1"/>
  <c r="I68" i="1"/>
  <c r="I67" i="1" s="1"/>
  <c r="H68" i="1"/>
  <c r="H67" i="1" s="1"/>
  <c r="G68" i="1"/>
  <c r="G67" i="1" s="1"/>
  <c r="J65" i="1"/>
  <c r="J64" i="1" s="1"/>
  <c r="I65" i="1"/>
  <c r="I64" i="1" s="1"/>
  <c r="H65" i="1"/>
  <c r="H64" i="1" s="1"/>
  <c r="G65" i="1"/>
  <c r="G64" i="1" s="1"/>
  <c r="J59" i="1"/>
  <c r="J58" i="1" s="1"/>
  <c r="J57" i="1" s="1"/>
  <c r="J56" i="1" s="1"/>
  <c r="I59" i="1"/>
  <c r="I58" i="1" s="1"/>
  <c r="I57" i="1" s="1"/>
  <c r="I56" i="1" s="1"/>
  <c r="H59" i="1"/>
  <c r="H58" i="1" s="1"/>
  <c r="H57" i="1" s="1"/>
  <c r="H56" i="1" s="1"/>
  <c r="G59" i="1"/>
  <c r="G58" i="1" s="1"/>
  <c r="G57" i="1" s="1"/>
  <c r="G56" i="1" s="1"/>
  <c r="J52" i="1"/>
  <c r="J51" i="1" s="1"/>
  <c r="J50" i="1" s="1"/>
  <c r="J49" i="1" s="1"/>
  <c r="I52" i="1"/>
  <c r="I51" i="1" s="1"/>
  <c r="I50" i="1" s="1"/>
  <c r="I49" i="1" s="1"/>
  <c r="H52" i="1"/>
  <c r="H51" i="1" s="1"/>
  <c r="H50" i="1" s="1"/>
  <c r="H49" i="1" s="1"/>
  <c r="G52" i="1"/>
  <c r="G51" i="1" s="1"/>
  <c r="G50" i="1" s="1"/>
  <c r="G49" i="1" s="1"/>
  <c r="J48" i="1"/>
  <c r="J47" i="1" s="1"/>
  <c r="J46" i="1" s="1"/>
  <c r="J45" i="1" s="1"/>
  <c r="J44" i="1" s="1"/>
  <c r="H48" i="1"/>
  <c r="H47" i="1" s="1"/>
  <c r="H46" i="1" s="1"/>
  <c r="H45" i="1" s="1"/>
  <c r="H44" i="1" s="1"/>
  <c r="I47" i="1"/>
  <c r="I46" i="1" s="1"/>
  <c r="I45" i="1" s="1"/>
  <c r="I44" i="1" s="1"/>
  <c r="G47" i="1"/>
  <c r="G46" i="1" s="1"/>
  <c r="G45" i="1" s="1"/>
  <c r="G44" i="1" s="1"/>
  <c r="J41" i="1"/>
  <c r="I41" i="1"/>
  <c r="H41" i="1"/>
  <c r="G41" i="1"/>
  <c r="J38" i="1"/>
  <c r="I38" i="1"/>
  <c r="H38" i="1"/>
  <c r="G38" i="1"/>
  <c r="J34" i="1"/>
  <c r="J33" i="1" s="1"/>
  <c r="I34" i="1"/>
  <c r="I33" i="1" s="1"/>
  <c r="H34" i="1"/>
  <c r="H33" i="1" s="1"/>
  <c r="G34" i="1"/>
  <c r="G33" i="1" s="1"/>
  <c r="J30" i="1"/>
  <c r="J29" i="1" s="1"/>
  <c r="I30" i="1"/>
  <c r="I29" i="1" s="1"/>
  <c r="H30" i="1"/>
  <c r="H29" i="1" s="1"/>
  <c r="G30" i="1"/>
  <c r="G29" i="1" s="1"/>
  <c r="J26" i="1"/>
  <c r="J25" i="1" s="1"/>
  <c r="I26" i="1"/>
  <c r="I25" i="1" s="1"/>
  <c r="H26" i="1"/>
  <c r="H25" i="1" s="1"/>
  <c r="G26" i="1"/>
  <c r="G25" i="1" s="1"/>
  <c r="J20" i="1"/>
  <c r="I20" i="1"/>
  <c r="H20" i="1"/>
  <c r="G20" i="1"/>
  <c r="J17" i="1"/>
  <c r="I17" i="1"/>
  <c r="H17" i="1"/>
  <c r="G17" i="1"/>
  <c r="J15" i="1"/>
  <c r="I15" i="1"/>
  <c r="H15" i="1"/>
  <c r="G15" i="1"/>
  <c r="J212" i="1" l="1"/>
  <c r="J211" i="1" s="1"/>
  <c r="G545" i="1"/>
  <c r="G544" i="1" s="1"/>
  <c r="G863" i="1"/>
  <c r="G862" i="1" s="1"/>
  <c r="G1234" i="1"/>
  <c r="G1280" i="1"/>
  <c r="H127" i="1"/>
  <c r="H126" i="1" s="1"/>
  <c r="H125" i="1" s="1"/>
  <c r="G1127" i="1"/>
  <c r="G1126" i="1" s="1"/>
  <c r="G1125" i="1" s="1"/>
  <c r="G1124" i="1" s="1"/>
  <c r="I1138" i="1"/>
  <c r="I1137" i="1" s="1"/>
  <c r="I1136" i="1" s="1"/>
  <c r="I1135" i="1" s="1"/>
  <c r="I1134" i="1" s="1"/>
  <c r="J1254" i="1"/>
  <c r="I488" i="1"/>
  <c r="G659" i="1"/>
  <c r="I818" i="1"/>
  <c r="I817" i="1" s="1"/>
  <c r="I816" i="1" s="1"/>
  <c r="I815" i="1" s="1"/>
  <c r="H1067" i="1"/>
  <c r="I198" i="1"/>
  <c r="I197" i="1" s="1"/>
  <c r="I196" i="1" s="1"/>
  <c r="H202" i="1"/>
  <c r="H205" i="1"/>
  <c r="G639" i="1"/>
  <c r="H785" i="1"/>
  <c r="H784" i="1" s="1"/>
  <c r="H783" i="1" s="1"/>
  <c r="H782" i="1" s="1"/>
  <c r="H781" i="1" s="1"/>
  <c r="J1287" i="1"/>
  <c r="J263" i="1"/>
  <c r="J450" i="1"/>
  <c r="H617" i="1"/>
  <c r="H110" i="1"/>
  <c r="H109" i="1" s="1"/>
  <c r="H103" i="1" s="1"/>
  <c r="J172" i="1"/>
  <c r="J171" i="1" s="1"/>
  <c r="G563" i="1"/>
  <c r="G562" i="1" s="1"/>
  <c r="I652" i="1"/>
  <c r="I651" i="1" s="1"/>
  <c r="I650" i="1" s="1"/>
  <c r="J190" i="1"/>
  <c r="J189" i="1" s="1"/>
  <c r="J188" i="1" s="1"/>
  <c r="J550" i="1"/>
  <c r="J639" i="1"/>
  <c r="I1160" i="1"/>
  <c r="I1159" i="1" s="1"/>
  <c r="I1158" i="1" s="1"/>
  <c r="I1157" i="1" s="1"/>
  <c r="I1156" i="1" s="1"/>
  <c r="G167" i="1"/>
  <c r="I800" i="1"/>
  <c r="I799" i="1" s="1"/>
  <c r="J818" i="1"/>
  <c r="J817" i="1" s="1"/>
  <c r="G878" i="1"/>
  <c r="G877" i="1" s="1"/>
  <c r="G876" i="1" s="1"/>
  <c r="G875" i="1" s="1"/>
  <c r="I878" i="1"/>
  <c r="I877" i="1" s="1"/>
  <c r="I876" i="1" s="1"/>
  <c r="I875" i="1" s="1"/>
  <c r="G886" i="1"/>
  <c r="G885" i="1" s="1"/>
  <c r="G884" i="1" s="1"/>
  <c r="G883" i="1" s="1"/>
  <c r="I1101" i="1"/>
  <c r="I1100" i="1" s="1"/>
  <c r="I1099" i="1" s="1"/>
  <c r="I1098" i="1" s="1"/>
  <c r="J1117" i="1"/>
  <c r="J1116" i="1" s="1"/>
  <c r="J1115" i="1" s="1"/>
  <c r="J1114" i="1" s="1"/>
  <c r="G1182" i="1"/>
  <c r="G1181" i="1" s="1"/>
  <c r="I1280" i="1"/>
  <c r="I1311" i="1"/>
  <c r="I1307" i="1" s="1"/>
  <c r="I1306" i="1" s="1"/>
  <c r="I1305" i="1" s="1"/>
  <c r="I1304" i="1" s="1"/>
  <c r="H1322" i="1"/>
  <c r="H1321" i="1" s="1"/>
  <c r="H1320" i="1" s="1"/>
  <c r="H1319" i="1" s="1"/>
  <c r="H1318" i="1" s="1"/>
  <c r="H450" i="1"/>
  <c r="G762" i="1"/>
  <c r="G761" i="1" s="1"/>
  <c r="G760" i="1" s="1"/>
  <c r="G759" i="1" s="1"/>
  <c r="G758" i="1" s="1"/>
  <c r="G809" i="1"/>
  <c r="G808" i="1" s="1"/>
  <c r="I839" i="1"/>
  <c r="G839" i="1"/>
  <c r="J1138" i="1"/>
  <c r="J1137" i="1" s="1"/>
  <c r="J1136" i="1" s="1"/>
  <c r="J1135" i="1" s="1"/>
  <c r="J1134" i="1" s="1"/>
  <c r="G1216" i="1"/>
  <c r="J1234" i="1"/>
  <c r="J1233" i="1" s="1"/>
  <c r="J1232" i="1" s="1"/>
  <c r="H1280" i="1"/>
  <c r="J127" i="1"/>
  <c r="J126" i="1" s="1"/>
  <c r="J125" i="1" s="1"/>
  <c r="G159" i="1"/>
  <c r="G154" i="1" s="1"/>
  <c r="G153" i="1" s="1"/>
  <c r="I168" i="1"/>
  <c r="J863" i="1"/>
  <c r="J862" i="1" s="1"/>
  <c r="J861" i="1" s="1"/>
  <c r="G37" i="1"/>
  <c r="G36" i="1" s="1"/>
  <c r="J110" i="1"/>
  <c r="J109" i="1" s="1"/>
  <c r="J103" i="1" s="1"/>
  <c r="J159" i="1"/>
  <c r="J154" i="1" s="1"/>
  <c r="J153" i="1" s="1"/>
  <c r="J199" i="1"/>
  <c r="I212" i="1"/>
  <c r="I211" i="1" s="1"/>
  <c r="I602" i="1"/>
  <c r="I854" i="1"/>
  <c r="I853" i="1" s="1"/>
  <c r="I852" i="1" s="1"/>
  <c r="I899" i="1"/>
  <c r="J1143" i="1"/>
  <c r="G1160" i="1"/>
  <c r="G1159" i="1" s="1"/>
  <c r="G1158" i="1" s="1"/>
  <c r="G1157" i="1" s="1"/>
  <c r="G1156" i="1" s="1"/>
  <c r="J1268" i="1"/>
  <c r="G1337" i="1"/>
  <c r="G1336" i="1" s="1"/>
  <c r="G1335" i="1" s="1"/>
  <c r="G1334" i="1" s="1"/>
  <c r="I82" i="1"/>
  <c r="I81" i="1" s="1"/>
  <c r="H133" i="1"/>
  <c r="H132" i="1" s="1"/>
  <c r="H172" i="1"/>
  <c r="H171" i="1" s="1"/>
  <c r="G742" i="1"/>
  <c r="J762" i="1"/>
  <c r="J761" i="1" s="1"/>
  <c r="J760" i="1" s="1"/>
  <c r="J809" i="1"/>
  <c r="J808" i="1" s="1"/>
  <c r="I287" i="1"/>
  <c r="I286" i="1" s="1"/>
  <c r="I285" i="1" s="1"/>
  <c r="G709" i="1"/>
  <c r="G708" i="1" s="1"/>
  <c r="J87" i="1"/>
  <c r="G110" i="1"/>
  <c r="G109" i="1" s="1"/>
  <c r="G103" i="1" s="1"/>
  <c r="G94" i="1" s="1"/>
  <c r="H167" i="1"/>
  <c r="G674" i="1"/>
  <c r="G658" i="1" s="1"/>
  <c r="H800" i="1"/>
  <c r="H799" i="1" s="1"/>
  <c r="I975" i="1"/>
  <c r="G998" i="1"/>
  <c r="I1127" i="1"/>
  <c r="I1126" i="1" s="1"/>
  <c r="I1125" i="1" s="1"/>
  <c r="I1124" i="1" s="1"/>
  <c r="G1254" i="1"/>
  <c r="G1249" i="1" s="1"/>
  <c r="G1248" i="1" s="1"/>
  <c r="G1287" i="1"/>
  <c r="H1311" i="1"/>
  <c r="H1307" i="1" s="1"/>
  <c r="H1306" i="1" s="1"/>
  <c r="H1305" i="1" s="1"/>
  <c r="H1304" i="1" s="1"/>
  <c r="H1337" i="1"/>
  <c r="H1336" i="1" s="1"/>
  <c r="H1335" i="1" s="1"/>
  <c r="H1334" i="1" s="1"/>
  <c r="H98" i="1"/>
  <c r="H97" i="1" s="1"/>
  <c r="H96" i="1" s="1"/>
  <c r="H95" i="1" s="1"/>
  <c r="H287" i="1"/>
  <c r="H286" i="1" s="1"/>
  <c r="H285" i="1" s="1"/>
  <c r="I374" i="1"/>
  <c r="J528" i="1"/>
  <c r="J527" i="1" s="1"/>
  <c r="J526" i="1" s="1"/>
  <c r="J525" i="1" s="1"/>
  <c r="H652" i="1"/>
  <c r="H651" i="1" s="1"/>
  <c r="H650" i="1" s="1"/>
  <c r="I709" i="1"/>
  <c r="I708" i="1" s="1"/>
  <c r="J800" i="1"/>
  <c r="J799" i="1" s="1"/>
  <c r="H809" i="1"/>
  <c r="H808" i="1" s="1"/>
  <c r="H798" i="1" s="1"/>
  <c r="J975" i="1"/>
  <c r="J974" i="1" s="1"/>
  <c r="H1182" i="1"/>
  <c r="H1181" i="1" s="1"/>
  <c r="H1234" i="1"/>
  <c r="H1233" i="1" s="1"/>
  <c r="H1232" i="1" s="1"/>
  <c r="J1280" i="1"/>
  <c r="H1287" i="1"/>
  <c r="G198" i="1"/>
  <c r="G197" i="1" s="1"/>
  <c r="G196" i="1" s="1"/>
  <c r="J383" i="1"/>
  <c r="J382" i="1" s="1"/>
  <c r="J1173" i="1"/>
  <c r="J1172" i="1" s="1"/>
  <c r="H87" i="1"/>
  <c r="H82" i="1" s="1"/>
  <c r="H81" i="1" s="1"/>
  <c r="G374" i="1"/>
  <c r="H383" i="1"/>
  <c r="H382" i="1" s="1"/>
  <c r="I437" i="1"/>
  <c r="I436" i="1" s="1"/>
  <c r="I435" i="1" s="1"/>
  <c r="J563" i="1"/>
  <c r="J562" i="1" s="1"/>
  <c r="J561" i="1" s="1"/>
  <c r="H674" i="1"/>
  <c r="J966" i="1"/>
  <c r="H1138" i="1"/>
  <c r="H1137" i="1" s="1"/>
  <c r="H1136" i="1" s="1"/>
  <c r="H1135" i="1" s="1"/>
  <c r="H1134" i="1" s="1"/>
  <c r="J1227" i="1"/>
  <c r="J1226" i="1" s="1"/>
  <c r="I14" i="1"/>
  <c r="I13" i="1" s="1"/>
  <c r="I12" i="1" s="1"/>
  <c r="H37" i="1"/>
  <c r="H36" i="1" s="1"/>
  <c r="I127" i="1"/>
  <c r="I126" i="1" s="1"/>
  <c r="I125" i="1" s="1"/>
  <c r="J14" i="1"/>
  <c r="J13" i="1" s="1"/>
  <c r="J12" i="1" s="1"/>
  <c r="I110" i="1"/>
  <c r="I109" i="1" s="1"/>
  <c r="I103" i="1" s="1"/>
  <c r="J355" i="1"/>
  <c r="I499" i="1"/>
  <c r="H561" i="1"/>
  <c r="I674" i="1"/>
  <c r="I728" i="1"/>
  <c r="G728" i="1"/>
  <c r="H878" i="1"/>
  <c r="H877" i="1" s="1"/>
  <c r="H876" i="1" s="1"/>
  <c r="H875" i="1" s="1"/>
  <c r="G1009" i="1"/>
  <c r="J1337" i="1"/>
  <c r="J1336" i="1" s="1"/>
  <c r="J1335" i="1" s="1"/>
  <c r="J1334" i="1" s="1"/>
  <c r="G1322" i="1"/>
  <c r="G1321" i="1" s="1"/>
  <c r="G1320" i="1" s="1"/>
  <c r="G1319" i="1" s="1"/>
  <c r="J1322" i="1"/>
  <c r="J1321" i="1" s="1"/>
  <c r="J1320" i="1" s="1"/>
  <c r="J1319" i="1" s="1"/>
  <c r="G1138" i="1"/>
  <c r="G1137" i="1" s="1"/>
  <c r="G1136" i="1" s="1"/>
  <c r="G1135" i="1" s="1"/>
  <c r="G1134" i="1" s="1"/>
  <c r="I1117" i="1"/>
  <c r="I1116" i="1" s="1"/>
  <c r="I1115" i="1" s="1"/>
  <c r="I1114" i="1" s="1"/>
  <c r="G1101" i="1"/>
  <c r="G1100" i="1" s="1"/>
  <c r="G1099" i="1" s="1"/>
  <c r="G1098" i="1" s="1"/>
  <c r="H1075" i="1"/>
  <c r="H1074" i="1" s="1"/>
  <c r="I1057" i="1"/>
  <c r="I1036" i="1"/>
  <c r="I1035" i="1" s="1"/>
  <c r="J1009" i="1"/>
  <c r="I986" i="1"/>
  <c r="H966" i="1"/>
  <c r="H959" i="1" s="1"/>
  <c r="G966" i="1"/>
  <c r="G959" i="1" s="1"/>
  <c r="J899" i="1"/>
  <c r="H899" i="1"/>
  <c r="I809" i="1"/>
  <c r="I808" i="1" s="1"/>
  <c r="I742" i="1"/>
  <c r="J682" i="1"/>
  <c r="I639" i="1"/>
  <c r="G617" i="1"/>
  <c r="J617" i="1"/>
  <c r="I513" i="1"/>
  <c r="I512" i="1" s="1"/>
  <c r="G513" i="1"/>
  <c r="G512" i="1" s="1"/>
  <c r="G355" i="1"/>
  <c r="I328" i="1"/>
  <c r="I327" i="1" s="1"/>
  <c r="I326" i="1" s="1"/>
  <c r="I325" i="1" s="1"/>
  <c r="G328" i="1"/>
  <c r="G327" i="1" s="1"/>
  <c r="G326" i="1" s="1"/>
  <c r="G325" i="1" s="1"/>
  <c r="H307" i="1"/>
  <c r="H300" i="1" s="1"/>
  <c r="J307" i="1"/>
  <c r="J300" i="1" s="1"/>
  <c r="I172" i="1"/>
  <c r="I171" i="1" s="1"/>
  <c r="I133" i="1"/>
  <c r="I132" i="1" s="1"/>
  <c r="G536" i="1"/>
  <c r="G535" i="1" s="1"/>
  <c r="G63" i="1"/>
  <c r="G62" i="1" s="1"/>
  <c r="G82" i="1"/>
  <c r="G81" i="1" s="1"/>
  <c r="G263" i="1"/>
  <c r="G14" i="1"/>
  <c r="G13" i="1" s="1"/>
  <c r="G12" i="1" s="1"/>
  <c r="J24" i="1"/>
  <c r="J23" i="1" s="1"/>
  <c r="I24" i="1"/>
  <c r="I23" i="1" s="1"/>
  <c r="I37" i="1"/>
  <c r="I36" i="1" s="1"/>
  <c r="H63" i="1"/>
  <c r="H62" i="1" s="1"/>
  <c r="I97" i="1"/>
  <c r="I96" i="1" s="1"/>
  <c r="I95" i="1" s="1"/>
  <c r="J168" i="1"/>
  <c r="I210" i="1"/>
  <c r="H240" i="1"/>
  <c r="H239" i="1" s="1"/>
  <c r="H233" i="1" s="1"/>
  <c r="H263" i="1"/>
  <c r="G528" i="1"/>
  <c r="G527" i="1" s="1"/>
  <c r="G526" i="1" s="1"/>
  <c r="G525" i="1" s="1"/>
  <c r="G524" i="1" s="1"/>
  <c r="I617" i="1"/>
  <c r="I625" i="1"/>
  <c r="G625" i="1"/>
  <c r="I941" i="1"/>
  <c r="I937" i="1" s="1"/>
  <c r="I936" i="1" s="1"/>
  <c r="I935" i="1" s="1"/>
  <c r="J1067" i="1"/>
  <c r="J1075" i="1"/>
  <c r="J1074" i="1" s="1"/>
  <c r="G1120" i="1"/>
  <c r="J1127" i="1"/>
  <c r="J1126" i="1" s="1"/>
  <c r="J1125" i="1" s="1"/>
  <c r="J1124" i="1" s="1"/>
  <c r="J759" i="1"/>
  <c r="J758" i="1" s="1"/>
  <c r="J37" i="1"/>
  <c r="J36" i="1" s="1"/>
  <c r="G172" i="1"/>
  <c r="G171" i="1" s="1"/>
  <c r="J202" i="1"/>
  <c r="G287" i="1"/>
  <c r="G286" i="1" s="1"/>
  <c r="G285" i="1" s="1"/>
  <c r="G383" i="1"/>
  <c r="G382" i="1" s="1"/>
  <c r="H409" i="1"/>
  <c r="H408" i="1" s="1"/>
  <c r="H407" i="1" s="1"/>
  <c r="H396" i="1" s="1"/>
  <c r="I450" i="1"/>
  <c r="G462" i="1"/>
  <c r="I475" i="1"/>
  <c r="G475" i="1"/>
  <c r="I528" i="1"/>
  <c r="I527" i="1" s="1"/>
  <c r="I526" i="1" s="1"/>
  <c r="I525" i="1" s="1"/>
  <c r="J539" i="1"/>
  <c r="J538" i="1" s="1"/>
  <c r="J537" i="1" s="1"/>
  <c r="G576" i="1"/>
  <c r="J709" i="1"/>
  <c r="J708" i="1" s="1"/>
  <c r="H762" i="1"/>
  <c r="H761" i="1" s="1"/>
  <c r="H760" i="1" s="1"/>
  <c r="H759" i="1" s="1"/>
  <c r="H758" i="1" s="1"/>
  <c r="J854" i="1"/>
  <c r="J853" i="1" s="1"/>
  <c r="J852" i="1" s="1"/>
  <c r="J886" i="1"/>
  <c r="J885" i="1" s="1"/>
  <c r="J884" i="1" s="1"/>
  <c r="J883" i="1" s="1"/>
  <c r="H886" i="1"/>
  <c r="H885" i="1" s="1"/>
  <c r="H884" i="1" s="1"/>
  <c r="H883" i="1" s="1"/>
  <c r="G975" i="1"/>
  <c r="G974" i="1" s="1"/>
  <c r="I1018" i="1"/>
  <c r="H1173" i="1"/>
  <c r="H1172" i="1" s="1"/>
  <c r="H1171" i="1" s="1"/>
  <c r="G1196" i="1"/>
  <c r="G1195" i="1" s="1"/>
  <c r="G1194" i="1" s="1"/>
  <c r="H1227" i="1"/>
  <c r="H1226" i="1" s="1"/>
  <c r="G133" i="1"/>
  <c r="G132" i="1" s="1"/>
  <c r="G124" i="1" s="1"/>
  <c r="J659" i="1"/>
  <c r="G240" i="1"/>
  <c r="G239" i="1" s="1"/>
  <c r="G233" i="1" s="1"/>
  <c r="G941" i="1"/>
  <c r="G937" i="1" s="1"/>
  <c r="G936" i="1" s="1"/>
  <c r="G935" i="1" s="1"/>
  <c r="H1160" i="1"/>
  <c r="H1159" i="1" s="1"/>
  <c r="H1158" i="1" s="1"/>
  <c r="H1157" i="1" s="1"/>
  <c r="H1156" i="1" s="1"/>
  <c r="I1254" i="1"/>
  <c r="I1249" i="1" s="1"/>
  <c r="I1248" i="1" s="1"/>
  <c r="H602" i="1"/>
  <c r="H601" i="1" s="1"/>
  <c r="H600" i="1" s="1"/>
  <c r="H599" i="1" s="1"/>
  <c r="I63" i="1"/>
  <c r="I62" i="1" s="1"/>
  <c r="I55" i="1" s="1"/>
  <c r="J98" i="1"/>
  <c r="J97" i="1" s="1"/>
  <c r="J96" i="1" s="1"/>
  <c r="J95" i="1" s="1"/>
  <c r="H14" i="1"/>
  <c r="H13" i="1" s="1"/>
  <c r="H12" i="1" s="1"/>
  <c r="G24" i="1"/>
  <c r="G23" i="1" s="1"/>
  <c r="I159" i="1"/>
  <c r="I154" i="1" s="1"/>
  <c r="I153" i="1" s="1"/>
  <c r="G190" i="1"/>
  <c r="G189" i="1" s="1"/>
  <c r="G188" i="1" s="1"/>
  <c r="I190" i="1"/>
  <c r="I189" i="1" s="1"/>
  <c r="I188" i="1" s="1"/>
  <c r="I181" i="1" s="1"/>
  <c r="H199" i="1"/>
  <c r="H198" i="1" s="1"/>
  <c r="H197" i="1" s="1"/>
  <c r="H196" i="1" s="1"/>
  <c r="G212" i="1"/>
  <c r="G211" i="1" s="1"/>
  <c r="G210" i="1" s="1"/>
  <c r="I240" i="1"/>
  <c r="I239" i="1" s="1"/>
  <c r="I233" i="1" s="1"/>
  <c r="J240" i="1"/>
  <c r="J239" i="1" s="1"/>
  <c r="J233" i="1" s="1"/>
  <c r="H528" i="1"/>
  <c r="H527" i="1" s="1"/>
  <c r="H526" i="1" s="1"/>
  <c r="H525" i="1" s="1"/>
  <c r="J785" i="1"/>
  <c r="J784" i="1" s="1"/>
  <c r="J783" i="1" s="1"/>
  <c r="J782" i="1" s="1"/>
  <c r="J781" i="1" s="1"/>
  <c r="G899" i="1"/>
  <c r="H1036" i="1"/>
  <c r="H1035" i="1" s="1"/>
  <c r="H1268" i="1"/>
  <c r="H1264" i="1" s="1"/>
  <c r="H1263" i="1" s="1"/>
  <c r="H1262" i="1" s="1"/>
  <c r="I307" i="1"/>
  <c r="I300" i="1" s="1"/>
  <c r="J409" i="1"/>
  <c r="J408" i="1" s="1"/>
  <c r="J407" i="1" s="1"/>
  <c r="J396" i="1" s="1"/>
  <c r="H437" i="1"/>
  <c r="H436" i="1" s="1"/>
  <c r="H435" i="1" s="1"/>
  <c r="H434" i="1" s="1"/>
  <c r="H462" i="1"/>
  <c r="J462" i="1"/>
  <c r="H539" i="1"/>
  <c r="H538" i="1" s="1"/>
  <c r="H537" i="1" s="1"/>
  <c r="J545" i="1"/>
  <c r="J544" i="1" s="1"/>
  <c r="H583" i="1"/>
  <c r="H576" i="1" s="1"/>
  <c r="H560" i="1" s="1"/>
  <c r="G652" i="1"/>
  <c r="G651" i="1" s="1"/>
  <c r="G650" i="1" s="1"/>
  <c r="I659" i="1"/>
  <c r="H699" i="1"/>
  <c r="G699" i="1"/>
  <c r="I699" i="1"/>
  <c r="G800" i="1"/>
  <c r="G799" i="1" s="1"/>
  <c r="H818" i="1"/>
  <c r="H817" i="1" s="1"/>
  <c r="H941" i="1"/>
  <c r="H937" i="1" s="1"/>
  <c r="H936" i="1" s="1"/>
  <c r="H935" i="1" s="1"/>
  <c r="J941" i="1"/>
  <c r="J937" i="1" s="1"/>
  <c r="J936" i="1" s="1"/>
  <c r="J935" i="1" s="1"/>
  <c r="I949" i="1"/>
  <c r="I948" i="1" s="1"/>
  <c r="H975" i="1"/>
  <c r="H974" i="1" s="1"/>
  <c r="H986" i="1"/>
  <c r="I998" i="1"/>
  <c r="G1018" i="1"/>
  <c r="G1057" i="1"/>
  <c r="G1067" i="1"/>
  <c r="I1075" i="1"/>
  <c r="I1074" i="1" s="1"/>
  <c r="J1084" i="1"/>
  <c r="J1083" i="1" s="1"/>
  <c r="J1082" i="1" s="1"/>
  <c r="J1081" i="1" s="1"/>
  <c r="H1084" i="1"/>
  <c r="H1083" i="1" s="1"/>
  <c r="H1082" i="1" s="1"/>
  <c r="H1081" i="1" s="1"/>
  <c r="J1101" i="1"/>
  <c r="J1100" i="1" s="1"/>
  <c r="J1099" i="1" s="1"/>
  <c r="J1098" i="1" s="1"/>
  <c r="I1143" i="1"/>
  <c r="I1233" i="1"/>
  <c r="I1232" i="1" s="1"/>
  <c r="G1268" i="1"/>
  <c r="G1264" i="1" s="1"/>
  <c r="I1268" i="1"/>
  <c r="I1264" i="1" s="1"/>
  <c r="I1337" i="1"/>
  <c r="I1336" i="1" s="1"/>
  <c r="I1335" i="1" s="1"/>
  <c r="I1334" i="1" s="1"/>
  <c r="I355" i="1"/>
  <c r="G682" i="1"/>
  <c r="H839" i="1"/>
  <c r="G908" i="1"/>
  <c r="J1018" i="1"/>
  <c r="H1101" i="1"/>
  <c r="H1100" i="1" s="1"/>
  <c r="H1099" i="1" s="1"/>
  <c r="H1098" i="1" s="1"/>
  <c r="I1173" i="1"/>
  <c r="I1172" i="1" s="1"/>
  <c r="J1196" i="1"/>
  <c r="J1195" i="1" s="1"/>
  <c r="J1194" i="1" s="1"/>
  <c r="G437" i="1"/>
  <c r="G436" i="1" s="1"/>
  <c r="G435" i="1" s="1"/>
  <c r="J488" i="1"/>
  <c r="H488" i="1"/>
  <c r="G499" i="1"/>
  <c r="G561" i="1"/>
  <c r="J674" i="1"/>
  <c r="I682" i="1"/>
  <c r="J728" i="1"/>
  <c r="H728" i="1"/>
  <c r="J742" i="1"/>
  <c r="H854" i="1"/>
  <c r="H853" i="1" s="1"/>
  <c r="H852" i="1" s="1"/>
  <c r="H863" i="1"/>
  <c r="H862" i="1" s="1"/>
  <c r="H861" i="1" s="1"/>
  <c r="J908" i="1"/>
  <c r="H949" i="1"/>
  <c r="H948" i="1" s="1"/>
  <c r="J949" i="1"/>
  <c r="J948" i="1" s="1"/>
  <c r="H998" i="1"/>
  <c r="J998" i="1"/>
  <c r="H1009" i="1"/>
  <c r="H1018" i="1"/>
  <c r="J1057" i="1"/>
  <c r="H1057" i="1"/>
  <c r="H1050" i="1" s="1"/>
  <c r="G1084" i="1"/>
  <c r="G1083" i="1" s="1"/>
  <c r="G1082" i="1" s="1"/>
  <c r="G1081" i="1" s="1"/>
  <c r="I1084" i="1"/>
  <c r="I1083" i="1" s="1"/>
  <c r="I1082" i="1" s="1"/>
  <c r="I1081" i="1" s="1"/>
  <c r="J1160" i="1"/>
  <c r="J1159" i="1" s="1"/>
  <c r="J1158" i="1" s="1"/>
  <c r="J1157" i="1" s="1"/>
  <c r="J1156" i="1" s="1"/>
  <c r="G1173" i="1"/>
  <c r="G1172" i="1" s="1"/>
  <c r="H1216" i="1"/>
  <c r="H1215" i="1" s="1"/>
  <c r="H1214" i="1" s="1"/>
  <c r="H1213" i="1" s="1"/>
  <c r="H1212" i="1" s="1"/>
  <c r="H1211" i="1" s="1"/>
  <c r="J1216" i="1"/>
  <c r="J1215" i="1" s="1"/>
  <c r="J1214" i="1" s="1"/>
  <c r="J1213" i="1" s="1"/>
  <c r="H374" i="1"/>
  <c r="J475" i="1"/>
  <c r="G488" i="1"/>
  <c r="H499" i="1"/>
  <c r="H513" i="1"/>
  <c r="H512" i="1" s="1"/>
  <c r="J513" i="1"/>
  <c r="J512" i="1" s="1"/>
  <c r="J583" i="1"/>
  <c r="J576" i="1" s="1"/>
  <c r="G602" i="1"/>
  <c r="G601" i="1" s="1"/>
  <c r="G600" i="1" s="1"/>
  <c r="G599" i="1" s="1"/>
  <c r="J625" i="1"/>
  <c r="J624" i="1" s="1"/>
  <c r="J623" i="1" s="1"/>
  <c r="J622" i="1" s="1"/>
  <c r="H625" i="1"/>
  <c r="I785" i="1"/>
  <c r="I784" i="1" s="1"/>
  <c r="I783" i="1" s="1"/>
  <c r="I782" i="1" s="1"/>
  <c r="I781" i="1" s="1"/>
  <c r="G785" i="1"/>
  <c r="G784" i="1" s="1"/>
  <c r="G783" i="1" s="1"/>
  <c r="G782" i="1" s="1"/>
  <c r="G781" i="1" s="1"/>
  <c r="G854" i="1"/>
  <c r="G853" i="1" s="1"/>
  <c r="G852" i="1" s="1"/>
  <c r="I863" i="1"/>
  <c r="I862" i="1" s="1"/>
  <c r="I861" i="1" s="1"/>
  <c r="I851" i="1" s="1"/>
  <c r="I886" i="1"/>
  <c r="I885" i="1" s="1"/>
  <c r="I884" i="1" s="1"/>
  <c r="I883" i="1" s="1"/>
  <c r="I908" i="1"/>
  <c r="I898" i="1" s="1"/>
  <c r="I897" i="1" s="1"/>
  <c r="I896" i="1" s="1"/>
  <c r="G949" i="1"/>
  <c r="G948" i="1" s="1"/>
  <c r="I1009" i="1"/>
  <c r="G1036" i="1"/>
  <c r="G1035" i="1" s="1"/>
  <c r="I1067" i="1"/>
  <c r="G1075" i="1"/>
  <c r="G1074" i="1" s="1"/>
  <c r="H1127" i="1"/>
  <c r="H1126" i="1" s="1"/>
  <c r="H1125" i="1" s="1"/>
  <c r="H1124" i="1" s="1"/>
  <c r="I1216" i="1"/>
  <c r="I1215" i="1" s="1"/>
  <c r="I1214" i="1" s="1"/>
  <c r="G1215" i="1"/>
  <c r="G1214" i="1" s="1"/>
  <c r="G1213" i="1" s="1"/>
  <c r="G1311" i="1"/>
  <c r="G1307" i="1" s="1"/>
  <c r="G1306" i="1" s="1"/>
  <c r="G1305" i="1" s="1"/>
  <c r="G1304" i="1" s="1"/>
  <c r="I1322" i="1"/>
  <c r="I1321" i="1" s="1"/>
  <c r="I1320" i="1" s="1"/>
  <c r="I1319" i="1" s="1"/>
  <c r="I1318" i="1" s="1"/>
  <c r="I263" i="1"/>
  <c r="H24" i="1"/>
  <c r="H23" i="1" s="1"/>
  <c r="J210" i="1"/>
  <c r="J63" i="1"/>
  <c r="J62" i="1" s="1"/>
  <c r="J82" i="1"/>
  <c r="J81" i="1" s="1"/>
  <c r="J437" i="1"/>
  <c r="J436" i="1" s="1"/>
  <c r="J435" i="1" s="1"/>
  <c r="J434" i="1" s="1"/>
  <c r="J205" i="1"/>
  <c r="J287" i="1"/>
  <c r="J286" i="1" s="1"/>
  <c r="J285" i="1" s="1"/>
  <c r="J328" i="1"/>
  <c r="J327" i="1" s="1"/>
  <c r="J326" i="1" s="1"/>
  <c r="J325" i="1" s="1"/>
  <c r="J374" i="1"/>
  <c r="H159" i="1"/>
  <c r="H154" i="1" s="1"/>
  <c r="H153" i="1" s="1"/>
  <c r="H152" i="1" s="1"/>
  <c r="H191" i="1"/>
  <c r="H190" i="1" s="1"/>
  <c r="H189" i="1" s="1"/>
  <c r="H188" i="1" s="1"/>
  <c r="G307" i="1"/>
  <c r="G300" i="1" s="1"/>
  <c r="J133" i="1"/>
  <c r="J132" i="1" s="1"/>
  <c r="H212" i="1"/>
  <c r="H211" i="1" s="1"/>
  <c r="H210" i="1" s="1"/>
  <c r="H355" i="1"/>
  <c r="I383" i="1"/>
  <c r="I382" i="1" s="1"/>
  <c r="H328" i="1"/>
  <c r="H327" i="1" s="1"/>
  <c r="H326" i="1" s="1"/>
  <c r="H325" i="1" s="1"/>
  <c r="G409" i="1"/>
  <c r="G408" i="1" s="1"/>
  <c r="G407" i="1" s="1"/>
  <c r="G396" i="1" s="1"/>
  <c r="I409" i="1"/>
  <c r="I408" i="1" s="1"/>
  <c r="I407" i="1" s="1"/>
  <c r="I396" i="1" s="1"/>
  <c r="J499" i="1"/>
  <c r="I563" i="1"/>
  <c r="I562" i="1" s="1"/>
  <c r="I561" i="1" s="1"/>
  <c r="I583" i="1"/>
  <c r="I576" i="1" s="1"/>
  <c r="J602" i="1"/>
  <c r="H709" i="1"/>
  <c r="H708" i="1" s="1"/>
  <c r="G861" i="1"/>
  <c r="I462" i="1"/>
  <c r="H545" i="1"/>
  <c r="H544" i="1" s="1"/>
  <c r="J699" i="1"/>
  <c r="H475" i="1"/>
  <c r="I545" i="1"/>
  <c r="I544" i="1" s="1"/>
  <c r="I536" i="1" s="1"/>
  <c r="I535" i="1" s="1"/>
  <c r="I524" i="1" s="1"/>
  <c r="H659" i="1"/>
  <c r="H658" i="1" s="1"/>
  <c r="G450" i="1"/>
  <c r="H639" i="1"/>
  <c r="H624" i="1" s="1"/>
  <c r="H623" i="1" s="1"/>
  <c r="H622" i="1" s="1"/>
  <c r="H598" i="1" s="1"/>
  <c r="J652" i="1"/>
  <c r="J651" i="1" s="1"/>
  <c r="J650" i="1" s="1"/>
  <c r="I762" i="1"/>
  <c r="I761" i="1" s="1"/>
  <c r="I760" i="1" s="1"/>
  <c r="I759" i="1" s="1"/>
  <c r="I758" i="1" s="1"/>
  <c r="J839" i="1"/>
  <c r="J816" i="1" s="1"/>
  <c r="J815" i="1" s="1"/>
  <c r="I966" i="1"/>
  <c r="I959" i="1" s="1"/>
  <c r="G986" i="1"/>
  <c r="H682" i="1"/>
  <c r="I974" i="1"/>
  <c r="G1233" i="1"/>
  <c r="G1232" i="1" s="1"/>
  <c r="H742" i="1"/>
  <c r="G818" i="1"/>
  <c r="G817" i="1" s="1"/>
  <c r="G1143" i="1"/>
  <c r="H908" i="1"/>
  <c r="J959" i="1"/>
  <c r="J986" i="1"/>
  <c r="G1117" i="1"/>
  <c r="G1116" i="1" s="1"/>
  <c r="G1115" i="1" s="1"/>
  <c r="G1114" i="1" s="1"/>
  <c r="G1113" i="1" s="1"/>
  <c r="H1117" i="1"/>
  <c r="H1116" i="1" s="1"/>
  <c r="H1115" i="1" s="1"/>
  <c r="H1114" i="1" s="1"/>
  <c r="I1196" i="1"/>
  <c r="I1195" i="1" s="1"/>
  <c r="I1194" i="1" s="1"/>
  <c r="J1036" i="1"/>
  <c r="J1035" i="1" s="1"/>
  <c r="H1254" i="1"/>
  <c r="H1249" i="1" s="1"/>
  <c r="H1248" i="1" s="1"/>
  <c r="H1143" i="1"/>
  <c r="I1182" i="1"/>
  <c r="I1181" i="1" s="1"/>
  <c r="I1227" i="1"/>
  <c r="I1226" i="1" s="1"/>
  <c r="J1249" i="1"/>
  <c r="J1248" i="1" s="1"/>
  <c r="J1311" i="1"/>
  <c r="J1307" i="1" s="1"/>
  <c r="J1306" i="1" s="1"/>
  <c r="J1305" i="1" s="1"/>
  <c r="J1304" i="1" s="1"/>
  <c r="J1264" i="1"/>
  <c r="J1263" i="1" s="1"/>
  <c r="J1262" i="1" s="1"/>
  <c r="J1182" i="1"/>
  <c r="J1181" i="1" s="1"/>
  <c r="J1171" i="1" s="1"/>
  <c r="H1196" i="1"/>
  <c r="H1195" i="1" s="1"/>
  <c r="H1194" i="1" s="1"/>
  <c r="I1287" i="1"/>
  <c r="J152" i="1" l="1"/>
  <c r="H816" i="1"/>
  <c r="H815" i="1" s="1"/>
  <c r="G727" i="1"/>
  <c r="G726" i="1" s="1"/>
  <c r="G725" i="1" s="1"/>
  <c r="H124" i="1"/>
  <c r="I727" i="1"/>
  <c r="I726" i="1" s="1"/>
  <c r="I725" i="1" s="1"/>
  <c r="I152" i="1"/>
  <c r="G1318" i="1"/>
  <c r="J1113" i="1"/>
  <c r="J1170" i="1"/>
  <c r="J1169" i="1" s="1"/>
  <c r="I124" i="1"/>
  <c r="I123" i="1" s="1"/>
  <c r="J727" i="1"/>
  <c r="J726" i="1" s="1"/>
  <c r="J725" i="1" s="1"/>
  <c r="J536" i="1"/>
  <c r="J535" i="1" s="1"/>
  <c r="J524" i="1" s="1"/>
  <c r="I22" i="1"/>
  <c r="I11" i="1" s="1"/>
  <c r="I434" i="1"/>
  <c r="G1212" i="1"/>
  <c r="G1211" i="1" s="1"/>
  <c r="J681" i="1"/>
  <c r="H22" i="1"/>
  <c r="H11" i="1" s="1"/>
  <c r="G681" i="1"/>
  <c r="G657" i="1" s="1"/>
  <c r="G649" i="1" s="1"/>
  <c r="G648" i="1" s="1"/>
  <c r="G624" i="1"/>
  <c r="G623" i="1" s="1"/>
  <c r="G622" i="1" s="1"/>
  <c r="G598" i="1" s="1"/>
  <c r="J798" i="1"/>
  <c r="G560" i="1"/>
  <c r="I354" i="1"/>
  <c r="I353" i="1" s="1"/>
  <c r="I352" i="1" s="1"/>
  <c r="I601" i="1"/>
  <c r="I600" i="1" s="1"/>
  <c r="I599" i="1" s="1"/>
  <c r="I1213" i="1"/>
  <c r="I1212" i="1" s="1"/>
  <c r="I1211" i="1" s="1"/>
  <c r="H94" i="1"/>
  <c r="G434" i="1"/>
  <c r="J124" i="1"/>
  <c r="J1212" i="1"/>
  <c r="J1211" i="1" s="1"/>
  <c r="I1263" i="1"/>
  <c r="I1262" i="1" s="1"/>
  <c r="G798" i="1"/>
  <c r="J851" i="1"/>
  <c r="G354" i="1"/>
  <c r="G353" i="1" s="1"/>
  <c r="G352" i="1" s="1"/>
  <c r="I681" i="1"/>
  <c r="G851" i="1"/>
  <c r="G1171" i="1"/>
  <c r="G1170" i="1" s="1"/>
  <c r="G1169" i="1" s="1"/>
  <c r="I1113" i="1"/>
  <c r="G816" i="1"/>
  <c r="G815" i="1" s="1"/>
  <c r="G22" i="1"/>
  <c r="I624" i="1"/>
  <c r="I623" i="1" s="1"/>
  <c r="I622" i="1" s="1"/>
  <c r="I798" i="1"/>
  <c r="I797" i="1" s="1"/>
  <c r="G1263" i="1"/>
  <c r="I284" i="1"/>
  <c r="G1050" i="1"/>
  <c r="H55" i="1"/>
  <c r="J354" i="1"/>
  <c r="J353" i="1" s="1"/>
  <c r="J352" i="1" s="1"/>
  <c r="I658" i="1"/>
  <c r="G898" i="1"/>
  <c r="G897" i="1" s="1"/>
  <c r="G896" i="1" s="1"/>
  <c r="G874" i="1" s="1"/>
  <c r="G152" i="1"/>
  <c r="G123" i="1" s="1"/>
  <c r="H1170" i="1"/>
  <c r="H1169" i="1" s="1"/>
  <c r="H985" i="1"/>
  <c r="H973" i="1" s="1"/>
  <c r="H972" i="1" s="1"/>
  <c r="H947" i="1"/>
  <c r="H946" i="1" s="1"/>
  <c r="J198" i="1"/>
  <c r="J197" i="1" s="1"/>
  <c r="J196" i="1" s="1"/>
  <c r="J181" i="1" s="1"/>
  <c r="I874" i="1"/>
  <c r="G181" i="1"/>
  <c r="H123" i="1"/>
  <c r="I94" i="1"/>
  <c r="J1318" i="1"/>
  <c r="I1171" i="1"/>
  <c r="I1170" i="1" s="1"/>
  <c r="I1169" i="1" s="1"/>
  <c r="I1050" i="1"/>
  <c r="J1050" i="1"/>
  <c r="I985" i="1"/>
  <c r="I973" i="1" s="1"/>
  <c r="G947" i="1"/>
  <c r="G946" i="1" s="1"/>
  <c r="I947" i="1"/>
  <c r="I946" i="1" s="1"/>
  <c r="J947" i="1"/>
  <c r="J946" i="1" s="1"/>
  <c r="H898" i="1"/>
  <c r="H897" i="1" s="1"/>
  <c r="H896" i="1" s="1"/>
  <c r="H874" i="1" s="1"/>
  <c r="J898" i="1"/>
  <c r="J897" i="1" s="1"/>
  <c r="J896" i="1" s="1"/>
  <c r="J874" i="1" s="1"/>
  <c r="H727" i="1"/>
  <c r="H726" i="1" s="1"/>
  <c r="H725" i="1" s="1"/>
  <c r="H681" i="1"/>
  <c r="H657" i="1" s="1"/>
  <c r="H649" i="1" s="1"/>
  <c r="J658" i="1"/>
  <c r="J601" i="1"/>
  <c r="J600" i="1" s="1"/>
  <c r="J599" i="1" s="1"/>
  <c r="J598" i="1" s="1"/>
  <c r="G461" i="1"/>
  <c r="G460" i="1" s="1"/>
  <c r="G459" i="1" s="1"/>
  <c r="G324" i="1" s="1"/>
  <c r="H461" i="1"/>
  <c r="H460" i="1" s="1"/>
  <c r="H459" i="1" s="1"/>
  <c r="H354" i="1"/>
  <c r="H353" i="1" s="1"/>
  <c r="H352" i="1" s="1"/>
  <c r="H284" i="1"/>
  <c r="J209" i="1"/>
  <c r="J208" i="1" s="1"/>
  <c r="J94" i="1"/>
  <c r="J22" i="1"/>
  <c r="I209" i="1"/>
  <c r="I208" i="1" s="1"/>
  <c r="H1113" i="1"/>
  <c r="H797" i="1"/>
  <c r="G985" i="1"/>
  <c r="G973" i="1" s="1"/>
  <c r="H536" i="1"/>
  <c r="H535" i="1" s="1"/>
  <c r="H524" i="1" s="1"/>
  <c r="J461" i="1"/>
  <c r="J460" i="1" s="1"/>
  <c r="J459" i="1" s="1"/>
  <c r="H851" i="1"/>
  <c r="I1247" i="1"/>
  <c r="I1246" i="1" s="1"/>
  <c r="J985" i="1"/>
  <c r="J973" i="1" s="1"/>
  <c r="I461" i="1"/>
  <c r="I460" i="1" s="1"/>
  <c r="I459" i="1" s="1"/>
  <c r="J560" i="1"/>
  <c r="H181" i="1"/>
  <c r="J284" i="1"/>
  <c r="G55" i="1"/>
  <c r="H1247" i="1"/>
  <c r="H1246" i="1" s="1"/>
  <c r="H209" i="1"/>
  <c r="H208" i="1" s="1"/>
  <c r="I560" i="1"/>
  <c r="G209" i="1"/>
  <c r="G208" i="1" s="1"/>
  <c r="J55" i="1"/>
  <c r="J797" i="1"/>
  <c r="J1247" i="1"/>
  <c r="G284" i="1"/>
  <c r="J657" i="1" l="1"/>
  <c r="J649" i="1" s="1"/>
  <c r="J648" i="1" s="1"/>
  <c r="J123" i="1"/>
  <c r="G559" i="1"/>
  <c r="I598" i="1"/>
  <c r="J1246" i="1"/>
  <c r="I324" i="1"/>
  <c r="I283" i="1" s="1"/>
  <c r="I972" i="1"/>
  <c r="G11" i="1"/>
  <c r="G797" i="1"/>
  <c r="G796" i="1" s="1"/>
  <c r="H324" i="1"/>
  <c r="H283" i="1" s="1"/>
  <c r="I657" i="1"/>
  <c r="I649" i="1" s="1"/>
  <c r="I648" i="1" s="1"/>
  <c r="G1262" i="1"/>
  <c r="H934" i="1"/>
  <c r="H796" i="1" s="1"/>
  <c r="H10" i="1"/>
  <c r="J324" i="1"/>
  <c r="J283" i="1" s="1"/>
  <c r="J559" i="1"/>
  <c r="I559" i="1"/>
  <c r="G10" i="1"/>
  <c r="H648" i="1"/>
  <c r="H559" i="1" s="1"/>
  <c r="G972" i="1"/>
  <c r="G934" i="1" s="1"/>
  <c r="J972" i="1"/>
  <c r="J934" i="1" s="1"/>
  <c r="J796" i="1" s="1"/>
  <c r="I934" i="1"/>
  <c r="I796" i="1" s="1"/>
  <c r="G283" i="1"/>
  <c r="I10" i="1"/>
  <c r="J11" i="1"/>
  <c r="J10" i="1" s="1"/>
  <c r="G1247" i="1" l="1"/>
  <c r="I1357" i="1"/>
  <c r="H1357" i="1"/>
  <c r="J1357" i="1"/>
  <c r="G1246" i="1" l="1"/>
  <c r="G1357" i="1" l="1"/>
</calcChain>
</file>

<file path=xl/sharedStrings.xml><?xml version="1.0" encoding="utf-8"?>
<sst xmlns="http://schemas.openxmlformats.org/spreadsheetml/2006/main" count="6117" uniqueCount="945">
  <si>
    <t xml:space="preserve"> Приложение №7.1</t>
  </si>
  <si>
    <t>к Решению Совета депутатов</t>
  </si>
  <si>
    <t>от _______________ № ______</t>
  </si>
  <si>
    <t/>
  </si>
  <si>
    <t>Ведомственная структура расходов  бюджета ЗАТО г. Североморск на плановый период 2022 и 2023  годов</t>
  </si>
  <si>
    <t>рублей</t>
  </si>
  <si>
    <t>Наименование</t>
  </si>
  <si>
    <t>Глава</t>
  </si>
  <si>
    <t>Раздел</t>
  </si>
  <si>
    <t>Подраздел</t>
  </si>
  <si>
    <t>Целевая статья</t>
  </si>
  <si>
    <t>Вид расхода</t>
  </si>
  <si>
    <t>2022 год</t>
  </si>
  <si>
    <t>2023 год</t>
  </si>
  <si>
    <t>Сумма</t>
  </si>
  <si>
    <t>в том числе за счет средств бюджетов других уровней</t>
  </si>
  <si>
    <t>Администрация ЗАТО г. Североморск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</si>
  <si>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</si>
  <si>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</si>
  <si>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</si>
  <si>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</si>
  <si>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Непрограммная деятельность</t>
  </si>
  <si>
    <t>9000000000</t>
  </si>
  <si>
    <t>Непрограммная деятельность администрации ЗАТО г. Североморск и ее структурных подразделений</t>
  </si>
  <si>
    <t>9020000000</t>
  </si>
  <si>
    <t>Расходы на выплаты по оплате труда главы муниципального образования</t>
  </si>
  <si>
    <t>9020001010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</si>
  <si>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</si>
  <si>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обеспечение функций главы муниципального образования</t>
  </si>
  <si>
    <t>9020001030</t>
  </si>
  <si>
    <t>Закупка товаров, работ и услуг для обеспечения государственных (муниципальных) нужд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</si>
  <si>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</si>
  <si>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9020013060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</si>
  <si>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</si>
  <si>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</si>
  <si>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 xml:space="preserve">Муниципальная программа 3. "Развитие муниципального управления и гражданского общества" </t>
  </si>
  <si>
    <t>0300000000</t>
  </si>
  <si>
    <t xml:space="preserve">Подпрограмма 3. "Развитие муниципальной службы в муниципальном образовании ЗАТО г. Североморск" </t>
  </si>
  <si>
    <t>0330000000</t>
  </si>
  <si>
    <t>Основное мероприятие 1. Формирование квалифицированного кадрового состава на муниципальной службе ЗАТО г. Североморск</t>
  </si>
  <si>
    <t>0330100000</t>
  </si>
  <si>
    <t>Расходы на обеспечение органов местного самоуправления</t>
  </si>
  <si>
    <t>0330106030</t>
  </si>
  <si>
    <t xml:space="preserve">Основное мероприятие 2. Представление интересов и прав муниципального образования ЗАТО г. Североморск </t>
  </si>
  <si>
    <t>0330200000</t>
  </si>
  <si>
    <t>0330206030</t>
  </si>
  <si>
    <t>Основное мероприятие 3. Обеспечение реализации государственных гарантий, исполнения обязательств, устойчивого функционирования, развития и повышения эффективности муниципальной службы</t>
  </si>
  <si>
    <t>0330300000</t>
  </si>
  <si>
    <t>0330313060</t>
  </si>
  <si>
    <t xml:space="preserve">Расходы на выплаты по оплате труда работников органов местного самоуправления </t>
  </si>
  <si>
    <t>9020006010</t>
  </si>
  <si>
    <t>Социальное обеспечение и иные выплаты населению</t>
  </si>
  <si>
    <t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</t>
  </si>
  <si>
    <t>9020008400</t>
  </si>
  <si>
    <t>Судебная система</t>
  </si>
  <si>
    <t>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</si>
  <si>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</si>
  <si>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9020051200</t>
  </si>
  <si>
    <t>Обеспечение проведения выборов и референдумов</t>
  </si>
  <si>
    <t>07</t>
  </si>
  <si>
    <t>Обеспечение проведения выборов и референдумов в ЗАТО г. Североморск</t>
  </si>
  <si>
    <t>90200М9150</t>
  </si>
  <si>
    <t>Иные бюджетные ассигнования</t>
  </si>
  <si>
    <t>Другие общегосударственные вопросы</t>
  </si>
  <si>
    <t>13</t>
  </si>
  <si>
    <t>Муниципальная программа 1. "Улучшение качества и безопасности жизни населения "</t>
  </si>
  <si>
    <t>0100000000</t>
  </si>
  <si>
    <t xml:space="preserve">Подпрограмма 4. "Дополнительные меры социальной поддержки отдельных категорий граждан ЗАТО г. Североморск" </t>
  </si>
  <si>
    <t>0140000000</t>
  </si>
  <si>
    <t>Основное мероприятие 1. Обеспечение социальных гарантий и усиления адресной направленности мер социальной поддержки населению</t>
  </si>
  <si>
    <t>0140100000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</si>
  <si>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</si>
  <si>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0140113070</t>
  </si>
  <si>
    <t>Предоставление субсидий бюджетным, автономным учреждениям и иным некоммерческим организациям</t>
  </si>
  <si>
    <t xml:space="preserve">Подпрограмма 2. "Развитие информационного общества и системы "Электронный муниципалитет" в ЗАТО г. Североморск" </t>
  </si>
  <si>
    <t>0320000000</t>
  </si>
  <si>
    <t>Основное мероприятие 1. Совершенствование и модернизация аппаратного и программного обеспечения, информационно-коммуникационной и телекоммуникационной сети органов местного самоуправления ЗАТО г. Североморск</t>
  </si>
  <si>
    <t>0320100000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</si>
  <si>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</si>
  <si>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</si>
  <si>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Основное мероприятие 2. Обеспечение комплексной защиты информации в информационно-вычислительных сетях органов местного самоуправления ЗАТО г. Североморск</t>
  </si>
  <si>
    <t>0320200000</t>
  </si>
  <si>
    <t>03202М2400</t>
  </si>
  <si>
    <t>Основное мероприятие 4. Развитие официальных Интернет-ресурсов органов местного самоуправления ЗАТО г. Североморск в сети Интернет</t>
  </si>
  <si>
    <t>0320400000</t>
  </si>
  <si>
    <t>03204М2400</t>
  </si>
  <si>
    <t>Основное мероприятие 5. Обеспечение автоматизации бюджетного процесса с использованием специализированного программного обеспечения и WEB- технологий</t>
  </si>
  <si>
    <t>0320500000</t>
  </si>
  <si>
    <t>03205М2400</t>
  </si>
  <si>
    <t>Прочие направления расходов муниципальной программы</t>
  </si>
  <si>
    <t>03303М2990</t>
  </si>
  <si>
    <t>Проведение Всероссийской переписи населения 2020 года</t>
  </si>
  <si>
    <t>9020054690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</si>
  <si>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</si>
  <si>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9020075540</t>
  </si>
  <si>
    <t>Субвенция на реализацию Закона Мурманской области "Об административных комиссиях"</t>
  </si>
  <si>
    <t>9020075550</t>
  </si>
  <si>
    <t>Расходы на оплату единовременных, вступительных, организационных, членских взносов и сборов</t>
  </si>
  <si>
    <t>90200М9160</t>
  </si>
  <si>
    <t>Расходы, связанные с организацией и проведением общегородских мероприятий</t>
  </si>
  <si>
    <t>90200М9170</t>
  </si>
  <si>
    <t>Национальная безопасность и правоохранительная деятельность</t>
  </si>
  <si>
    <t>03</t>
  </si>
  <si>
    <t>Органы юстиции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</si>
  <si>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</si>
  <si>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</si>
  <si>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902005930F</t>
  </si>
  <si>
    <t>Другие вопросы в области национальной безопасности и правоохранительной деятельности</t>
  </si>
  <si>
    <t>14</t>
  </si>
  <si>
    <t xml:space="preserve">Подпрограмма 6. "Профилактика правонарушений в ЗАТО г. Североморск" </t>
  </si>
  <si>
    <t>0160000000</t>
  </si>
  <si>
    <t>Основное мероприятие 4. Повышение роли населения в обеспечении охраны общественного порядка</t>
  </si>
  <si>
    <t>0160400000</t>
  </si>
  <si>
    <t>Мероприятия, связанные с поощрением наиболее отличившихся граждан, принимавших наиболее активное участие в охране общественного порядка</t>
  </si>
  <si>
    <t>01604М2320</t>
  </si>
  <si>
    <t>Муниципальная программа 10. "Профилактика терроризма, экстремизма и ликвидация последствий проявлений терроризма и экстремизма на территории ЗАТО г. Североморск"</t>
  </si>
  <si>
    <t>1000000000</t>
  </si>
  <si>
    <t>Основное мероприятие 1. Профилактика и предупреждение террористических и экстремистских проявлений</t>
  </si>
  <si>
    <t>1000100000</t>
  </si>
  <si>
    <t>Мероприятия по отработке практических навыков взаимодействия при возникновении чрезвычайных ситуаций</t>
  </si>
  <si>
    <t>10001М2330</t>
  </si>
  <si>
    <t>Мероприятия по инженерно - техническому укреплению объектов</t>
  </si>
  <si>
    <t>10001М2340</t>
  </si>
  <si>
    <t>Основное мероприятие 2. Межведомственное взаимодействие в сфере противодействия проявлениям терроризма</t>
  </si>
  <si>
    <t>1000200000</t>
  </si>
  <si>
    <t>Проведение межведомственных мероприятий антитеррористической направленности</t>
  </si>
  <si>
    <t>10002М2350</t>
  </si>
  <si>
    <t>1000300000</t>
  </si>
  <si>
    <t>Организация информирования населения о действиях при угрозе совершения террористических актов в местах пребывания людей</t>
  </si>
  <si>
    <t>10003М2360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</si>
  <si>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</si>
  <si>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10003М2380</t>
  </si>
  <si>
    <t>Национальная экономика</t>
  </si>
  <si>
    <t>Связь и информатика</t>
  </si>
  <si>
    <t>10</t>
  </si>
  <si>
    <t>Муниципальная программа 3. "Развитие муниципального управления и гражданского общества"</t>
  </si>
  <si>
    <t>Подпрограмма 2. "Развитие информационного общества, создание системы "Электронный муниципалитет" в ЗАТО г. Североморск "</t>
  </si>
  <si>
    <t>Основное мероприятие 3. Развитие инфокоммуникационных компонентов органов местного самоуправления ЗАТО г. Североморск</t>
  </si>
  <si>
    <t>0320300000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</si>
  <si>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</si>
  <si>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0320370570</t>
  </si>
  <si>
    <t>Сопровождение программного обеспечения "Система автоматизированного рабочего места муниципального образования"</t>
  </si>
  <si>
    <t>03203S0570</t>
  </si>
  <si>
    <t xml:space="preserve">Непрограммная деятельность муниципальных бюджетных и автономных учреждений </t>
  </si>
  <si>
    <t>9050000000</t>
  </si>
  <si>
    <t>9050013060</t>
  </si>
  <si>
    <t>600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</si>
  <si>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</si>
  <si>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9050071100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</si>
  <si>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</si>
  <si>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90500S1100</t>
  </si>
  <si>
    <t>Расходы муниципальных бюджетных и автономных учреждений на оплату труда и начислений на выплаты по оплате труда</t>
  </si>
  <si>
    <t>90500М0910</t>
  </si>
  <si>
    <t>Расходы муниципальных бюджетных и автономных учреждений на содержание имущества</t>
  </si>
  <si>
    <t>90500М0920</t>
  </si>
  <si>
    <t>Расходы муниципальных бюджетных и автономных учреждений на оплату коммунальных услуг</t>
  </si>
  <si>
    <t>90500М0930</t>
  </si>
  <si>
    <t>Прочие расходы муниципальных бюджетных и автономных учреждений на обеспечение деятельности (оказание услуг)</t>
  </si>
  <si>
    <t>90500М0940</t>
  </si>
  <si>
    <t xml:space="preserve">Приобретение основных средств для оснащения учреждений </t>
  </si>
  <si>
    <t>90500М1010</t>
  </si>
  <si>
    <t xml:space="preserve"> 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</si>
  <si>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90500М1990</t>
  </si>
  <si>
    <t>Другие вопросы в области национальной экономики</t>
  </si>
  <si>
    <t>12</t>
  </si>
  <si>
    <t>Муниципальная программа 2. "Развитие конкурентоспособной экономики ЗАТО г. Североморск"</t>
  </si>
  <si>
    <t>0200000000</t>
  </si>
  <si>
    <t xml:space="preserve">Подпрограмма 1. "Развитие малого и среднего предпринимательства, стимулирование инвестиционной деятельности в ЗАТО г. Североморск" </t>
  </si>
  <si>
    <t>0210000000</t>
  </si>
  <si>
    <t>Основное мероприятие 1. Мероприятия по поддержке и развитию субъектов малого и среднего предпринимательства</t>
  </si>
  <si>
    <t>0210100000</t>
  </si>
  <si>
    <t>Организация и проведение муниципальных конкурсов, направленных на поддержку и развитие субъектов малого среднего предпринимательства</t>
  </si>
  <si>
    <t>02101М2410</t>
  </si>
  <si>
    <t>Основное мероприятие 2. Оказание финансовой поддержки субъектам малого и среднего предпринимательства</t>
  </si>
  <si>
    <t>0210200000</t>
  </si>
  <si>
    <t>Субсидии на реализацию мероприятий муниципальных программ развития малого и среднего предпринимательства</t>
  </si>
  <si>
    <t>0210270550</t>
  </si>
  <si>
    <t xml:space="preserve">Реализация мероприятий муниципальных программ развития малого и среднего предпринимательства </t>
  </si>
  <si>
    <t>02102S0550</t>
  </si>
  <si>
    <t>Предоставление грантов субъектам малого и среднего предпринимательства</t>
  </si>
  <si>
    <t>02102М2420</t>
  </si>
  <si>
    <t xml:space="preserve">Подпрограмма 2. "Развитие потребительского рынка ЗАТО г. Североморск" </t>
  </si>
  <si>
    <t>0220000000</t>
  </si>
  <si>
    <t>Основное мероприятие 1. Организация и проведение мероприятий направленных на развитие торговой инфраструктуры, повышение качества и конкурентоспособности производимых и реализуемых товаров и услуг</t>
  </si>
  <si>
    <t>0220100000</t>
  </si>
  <si>
    <t>Организация и проведение круглых столов, конкурсов, выставок, ярмарок для предприятий потребительского рынка</t>
  </si>
  <si>
    <t>02201М2430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</si>
  <si>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</si>
  <si>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9020075510</t>
  </si>
  <si>
    <t>Разработка местных нормативов градостроительного проектирования ЗАТО г. Североморск Мурманской области и внесение изменений в них</t>
  </si>
  <si>
    <t>90200М9410</t>
  </si>
  <si>
    <t>Разработка Генеральных планов ЗАТО г. Североморск и входящих в него населенных пунктов, а также внесение изменений в них</t>
  </si>
  <si>
    <t>90200М9420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</si>
  <si>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</si>
  <si>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90200М9430</t>
  </si>
  <si>
    <t>Социальная политика</t>
  </si>
  <si>
    <t>Пенсионное обеспечение</t>
  </si>
  <si>
    <t>Доплата к пенсии муниципальных служащих</t>
  </si>
  <si>
    <t>01401М8900</t>
  </si>
  <si>
    <t>Социальное обеспечение населения</t>
  </si>
  <si>
    <t>Единая субвенция местным бюджетам на осуществление органами местного самоуправления государственными полномочиями по организации предоставления и предоставлению ежемесячной жилищно-коммунальной выплаты специалистам муниципальных учреждений (организаций), указанным в подпунктах 1 - 4, 6, 8 пункта 2 статьи 3 Закона Мурманской области "О мерах социальной поддержки отдельных категорий граждан, работающих в сельских населенных пунктах или поселках городского типа", имеющим право на предоставление ежемесячной жилищно-коммунальной выплаты в соответствии с указанным Законом</t>
  </si>
  <si>
    <t>9020075100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</si>
  <si>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</si>
  <si>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9020075110</t>
  </si>
  <si>
    <t>Охрана семьи и детства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</si>
  <si>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</si>
  <si>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9020075330</t>
  </si>
  <si>
    <t>Субвенция на реализацию Закона Мурманской области «О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граждан»</t>
  </si>
  <si>
    <t>9020075530</t>
  </si>
  <si>
    <t>Субвенция на реализацию Закона Мурманской области «О комиссиях по делам несовершеннолетних и защите их прав в Мурманской области»</t>
  </si>
  <si>
    <t>9020075560</t>
  </si>
  <si>
    <t>Управление финансов администрации ЗАТО г. Североморск</t>
  </si>
  <si>
    <t>703</t>
  </si>
  <si>
    <t xml:space="preserve">Муниципальная программа 7. "Создание условий для эффективного и ответственного управления муниципальными финансами, повышение устойчивости бюджета" </t>
  </si>
  <si>
    <t>0700000000</t>
  </si>
  <si>
    <t>Подпрограмма 1. "Управление муниципальными финансами"</t>
  </si>
  <si>
    <t>0710000000</t>
  </si>
  <si>
    <t>Основное мероприятие 1. Нормативно-методическое обеспечение и организация бюджетного процесса</t>
  </si>
  <si>
    <t>0710100000</t>
  </si>
  <si>
    <t>0710106010</t>
  </si>
  <si>
    <t>Расходы на единовременное поощрение за многолетнюю безупречную муниципальную службу, выплачиваемое муниципальным служащим</t>
  </si>
  <si>
    <t>9020008210</t>
  </si>
  <si>
    <t>Резервные фонды</t>
  </si>
  <si>
    <t>11</t>
  </si>
  <si>
    <t>Резервный фонд Администрации ЗАТО г. Североморск</t>
  </si>
  <si>
    <t>90200М9130</t>
  </si>
  <si>
    <t>Подпрограмма 3. "Развитие муниципальной службы в муниципальном образовании ЗАТО г. Североморск"</t>
  </si>
  <si>
    <t xml:space="preserve">Исполнение судебных актов по обращению взыскания на средства бюджета муниципального образования </t>
  </si>
  <si>
    <t>90200М9000</t>
  </si>
  <si>
    <t>Жилищно-коммунальное хозяйство</t>
  </si>
  <si>
    <t>Жилищное хозяйство</t>
  </si>
  <si>
    <t>Прочая закупка товаров, работ и услуг для обеспечения государственных (муниципальных) нужд</t>
  </si>
  <si>
    <t>Коммунальное хозяйство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</si>
  <si>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</si>
  <si>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</si>
  <si>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Основное мероприятие 2. Управление муниципальным долгом</t>
  </si>
  <si>
    <t>0710200000</t>
  </si>
  <si>
    <t>Процентные платежи по муниципальному долгу ЗАТО г. Североморск</t>
  </si>
  <si>
    <t>07102М2140</t>
  </si>
  <si>
    <t>Обслуживание государственного (муниципального ) долга</t>
  </si>
  <si>
    <t>Управление образования администрации ЗАТО г. Североморск</t>
  </si>
  <si>
    <t>707</t>
  </si>
  <si>
    <t xml:space="preserve">Муниципальная программа 5. "Развитие образования ЗАТО г. Североморск" </t>
  </si>
  <si>
    <t>0500000000</t>
  </si>
  <si>
    <t xml:space="preserve">Подпрограмма 1. "Развитие дошкольного, общего и дополнительного образования детей" </t>
  </si>
  <si>
    <t>0510000000</t>
  </si>
  <si>
    <t>Основное мероприятие 8. Обеспечение реализации муниципальных функций в сфере управления образования ЗАТО г. Североморск</t>
  </si>
  <si>
    <t>0510800000</t>
  </si>
  <si>
    <t>0510806010</t>
  </si>
  <si>
    <t>Транспорт</t>
  </si>
  <si>
    <t>08</t>
  </si>
  <si>
    <t>Муниципальная программа 1. "Улучшение качества и безопасности жизни населения"</t>
  </si>
  <si>
    <t>Подпрограмма 7. "Транспортная инфраструктура ЗАТО г. Североморск""</t>
  </si>
  <si>
    <t>0170000000</t>
  </si>
  <si>
    <t>Основное мероприятие 2.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</t>
  </si>
  <si>
    <t>0170200000</t>
  </si>
  <si>
    <t>Субвенции на реализацию Закона Мурманской области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области»</t>
  </si>
  <si>
    <t>0170276600</t>
  </si>
  <si>
    <t>Образование</t>
  </si>
  <si>
    <t>Дошкольное образование</t>
  </si>
  <si>
    <t>Основное мероприятие 1. Обеспечение предоставления услуг в сфере дошкольного, общего и дополнительного образования</t>
  </si>
  <si>
    <t>0510100000</t>
  </si>
  <si>
    <t>0510113060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</si>
  <si>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</si>
  <si>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0510171080</t>
  </si>
  <si>
    <t>0510171100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</si>
  <si>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</si>
  <si>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0510175310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</si>
  <si>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</si>
  <si>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05101P1100</t>
  </si>
  <si>
    <t>05101S1100</t>
  </si>
  <si>
    <t>05101М0910</t>
  </si>
  <si>
    <t>05101М0920</t>
  </si>
  <si>
    <t>05101М0930</t>
  </si>
  <si>
    <t>05101М0940</t>
  </si>
  <si>
    <t>Основное мероприятие 2. Создание условий для повышения качества образовательных услуг дошкольного, общего образования и дополнительного образования детей</t>
  </si>
  <si>
    <t>0510200000</t>
  </si>
  <si>
    <t>Развитие кадрового потенциала системы дошкольного, общего и дополнительного образования</t>
  </si>
  <si>
    <t>05102М1700</t>
  </si>
  <si>
    <t>Общее образование</t>
  </si>
  <si>
    <t>Подпрограмма 1. "Развитие дошкольного, общего и дополнительного образования детей"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</si>
  <si>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</si>
  <si>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0510153030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</si>
  <si>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</si>
  <si>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0510173030</t>
  </si>
  <si>
    <t>Организация и проведение оцеки качества образования</t>
  </si>
  <si>
    <t>05101М1200</t>
  </si>
  <si>
    <t xml:space="preserve">Проведение инженерно-геологических изысканий </t>
  </si>
  <si>
    <t>05101М1410</t>
  </si>
  <si>
    <t>Реализация образовательных программ с применением дистанционных образовательных технологий</t>
  </si>
  <si>
    <t>05102М1270</t>
  </si>
  <si>
    <t>Региональный проект "Современная школа"</t>
  </si>
  <si>
    <t>051Е100000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</si>
  <si>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</si>
  <si>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051E151690</t>
  </si>
  <si>
    <t xml:space="preserve">Подпрограмма 2. "Школьное питание" </t>
  </si>
  <si>
    <t>0520000000</t>
  </si>
  <si>
    <t>Основное мероприятие 1. Организация бесплатного питания обучающихся муниципальных образовательных организаций</t>
  </si>
  <si>
    <t>0520100000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</si>
  <si>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</si>
  <si>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0520171040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</si>
  <si>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</si>
  <si>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0520171250</t>
  </si>
  <si>
    <t>Субвенция на обеспечение бесплатным питанием отдельных категорий обучающихся</t>
  </si>
  <si>
    <t>0520175320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</si>
  <si>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</si>
  <si>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05201L3040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</si>
  <si>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</si>
  <si>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05201S1040</t>
  </si>
  <si>
    <t xml:space="preserve"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 </t>
  </si>
  <si>
    <t>05201S1250</t>
  </si>
  <si>
    <t>Дополнительное образование детей</t>
  </si>
  <si>
    <t>Подпрограмма 5. "Доступная среда в ЗАТО г. Североморск"</t>
  </si>
  <si>
    <t>0150000000</t>
  </si>
  <si>
    <t>Основное мероприятие 2. Улучшение доступности среды жизнедеятельности</t>
  </si>
  <si>
    <t>0150200000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</si>
  <si>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</si>
  <si>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</si>
  <si>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 xml:space="preserve">Муниципальная программа 2. "Развитие конкурентоспособной экономики ЗАТО г. Североморск" </t>
  </si>
  <si>
    <t xml:space="preserve">Подпрограмма 3. "Поддержка социально ориентированных некоммерческий организаций " </t>
  </si>
  <si>
    <t>0230000000</t>
  </si>
  <si>
    <t>Основное мероприятие 1. Финансовая поддержка социально ориентированных некоммерческих организаций (на конкурсной основе)</t>
  </si>
  <si>
    <t>0230100000</t>
  </si>
  <si>
    <t>Субсидии на оказание услуг в сфере дополнительного образования (на конкурсной основе)</t>
  </si>
  <si>
    <t>02301М0730</t>
  </si>
  <si>
    <t xml:space="preserve">Приобретение основных средств для оснащения муниципальных учреждений </t>
  </si>
  <si>
    <t>05101М1010</t>
  </si>
  <si>
    <t>Обеспечение персонифицированного финансирования дополнительного образования детей</t>
  </si>
  <si>
    <t>05101М2100</t>
  </si>
  <si>
    <t xml:space="preserve">Молодежная политика </t>
  </si>
  <si>
    <t xml:space="preserve">Подпрограмма 4. "Отдых и оздоровление детей" </t>
  </si>
  <si>
    <t>0540000000</t>
  </si>
  <si>
    <t>Основное мероприятие 1.  Молодежная политика и оздоровление детей ЗАТО г. Североморск</t>
  </si>
  <si>
    <t>0540100000</t>
  </si>
  <si>
    <t>Субсидия на организацию отдыха детей Мурманской области в муниципальных образовательных учреждениях</t>
  </si>
  <si>
    <t>0540171070</t>
  </si>
  <si>
    <t>Софинансирование расходов на организацию отдыха детей Мурманской области в муниципальных образовательных учреждениях</t>
  </si>
  <si>
    <t>05401S1070</t>
  </si>
  <si>
    <t>Отдых и оздоровление детей в лагерях дневного пребывания, организованных на базе муниципальных учреждений</t>
  </si>
  <si>
    <t>05401М1230</t>
  </si>
  <si>
    <t>Организация и финансовое обеспечение трудовых бригад школьников</t>
  </si>
  <si>
    <t>05401М1250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</si>
  <si>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</si>
  <si>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</si>
  <si>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 xml:space="preserve"> Непрограммная деятельность муниципальных бюджетных и автономных учреждений</t>
  </si>
  <si>
    <t>Профилактика и устранение последствий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</si>
  <si>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905К000000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</si>
  <si>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</si>
  <si>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905К077160</t>
  </si>
  <si>
    <t>Иная непрограммная деятельность</t>
  </si>
  <si>
    <t>9090000000</t>
  </si>
  <si>
    <t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</t>
  </si>
  <si>
    <t>909К000000</t>
  </si>
  <si>
    <t xml:space="preserve"> 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</si>
  <si>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909К077160</t>
  </si>
  <si>
    <t>Другие вопросы в области образования</t>
  </si>
  <si>
    <t>09</t>
  </si>
  <si>
    <t>Муниципальная программа 5. "Развитие образования ЗАТО г. Североморск"</t>
  </si>
  <si>
    <t>Выплаты стипендий и премий одаренным детям и учащейся молодежи ЗАТО г. Североморск, добившихся высоких результатов</t>
  </si>
  <si>
    <t>05102М1100</t>
  </si>
  <si>
    <t>Организация и обеспечение деятельности территориальной психолого-медико-педагогической комиссии</t>
  </si>
  <si>
    <t>05102М1210</t>
  </si>
  <si>
    <t>200</t>
  </si>
  <si>
    <t>Выявление и поддержка молодых талантов</t>
  </si>
  <si>
    <t>05102М1220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</si>
  <si>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</si>
  <si>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05102М1260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</si>
  <si>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</si>
  <si>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</si>
  <si>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05102М2110</t>
  </si>
  <si>
    <t>Основное мероприятие 5. Организация и обеспечение бухгалтерского учета в сфере образования</t>
  </si>
  <si>
    <t>0510500000</t>
  </si>
  <si>
    <t>0510513060</t>
  </si>
  <si>
    <t>05105М0910</t>
  </si>
  <si>
    <t>05105М0920</t>
  </si>
  <si>
    <t>05105М0930</t>
  </si>
  <si>
    <t>05105М0940</t>
  </si>
  <si>
    <t>05105М1010</t>
  </si>
  <si>
    <t>Основное мероприятие 6. Хозяйственно - эксплуатационное обеспечение деятельности муниципальных образовательных учреждений и учреждений образования</t>
  </si>
  <si>
    <t>0510600000</t>
  </si>
  <si>
    <t>0510613060</t>
  </si>
  <si>
    <t>05106М0910</t>
  </si>
  <si>
    <t>05106М0920</t>
  </si>
  <si>
    <t>05106М0930</t>
  </si>
  <si>
    <t>05106М0940</t>
  </si>
  <si>
    <t>Основное мероприятие 7. Информационно - методическое обеспечение образовательного процесса</t>
  </si>
  <si>
    <t>0510700000</t>
  </si>
  <si>
    <t>0510713060</t>
  </si>
  <si>
    <t>05107М0910</t>
  </si>
  <si>
    <t>05107М0920</t>
  </si>
  <si>
    <t>05107М0930</t>
  </si>
  <si>
    <t>05107М0940</t>
  </si>
  <si>
    <t>Создание детского мини-технопарка "Квантолаб"</t>
  </si>
  <si>
    <t>05107М1090</t>
  </si>
  <si>
    <t>0520113060</t>
  </si>
  <si>
    <t>05201М0910</t>
  </si>
  <si>
    <t>05201М0920</t>
  </si>
  <si>
    <t>05201М0930</t>
  </si>
  <si>
    <t>05201М0940</t>
  </si>
  <si>
    <t xml:space="preserve">Подпрограмма 3. "Североморск - город без сирот" </t>
  </si>
  <si>
    <t>0530000000</t>
  </si>
  <si>
    <t>Основное мероприятие 2. Социальное обеспечение детей-сирот и детей, оставшихся без попечения родителей, лиц из их числа, проживающих в организациях, профилактика социального сиротства</t>
  </si>
  <si>
    <t>0530200000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</si>
  <si>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</si>
  <si>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0530275200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</si>
  <si>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</si>
  <si>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0530275210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</si>
  <si>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</si>
  <si>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0530275250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</si>
  <si>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</si>
  <si>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0510175360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</si>
  <si>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</si>
  <si>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0510175370</t>
  </si>
  <si>
    <t>Подпрограмма 3. "Североморск - город без сирот"</t>
  </si>
  <si>
    <t>Основное мероприятие 1. Социальная поддержка граждан, принявших на воспитание в семью детей-сирот и детей, оставшихся без попечения родителей</t>
  </si>
  <si>
    <t>0530100000</t>
  </si>
  <si>
    <t xml:space="preserve">Субвенция на содержание ребенка в семье опекуна (попечителя) и приемной семье, а также вознаграждение, причитающееся приемному родителю </t>
  </si>
  <si>
    <t>0530175340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</si>
  <si>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</si>
  <si>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0530175350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</si>
  <si>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</si>
  <si>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0530175520</t>
  </si>
  <si>
    <t>Другие вопросы в области социальной политики</t>
  </si>
  <si>
    <t>06</t>
  </si>
  <si>
    <t>Обеспечение доступности объектов социальной инфраструктуры для инвалидов и других маломобильных групп</t>
  </si>
  <si>
    <t>01502М2280</t>
  </si>
  <si>
    <t>Управление культуры, спорта, молодежной политики и международных связей администрации ЗАТО г. Североморск</t>
  </si>
  <si>
    <t>Муниципальная программа 6. "Культура ЗАТО г. Североморск"</t>
  </si>
  <si>
    <t>0600000000</t>
  </si>
  <si>
    <t>Подпрограмма 6. «Создание условий для обеспечения и развития в сфере культуры, спорта и молодежной политики»</t>
  </si>
  <si>
    <t>0660000000</t>
  </si>
  <si>
    <t>Основное мероприятие 5. Обеспечение реализации муниципальных функций в сфере управления культуры, спорта, молодежной политики и международных связей ЗАТО г. Североморск</t>
  </si>
  <si>
    <t>0660500000</t>
  </si>
  <si>
    <t>0660506010</t>
  </si>
  <si>
    <t>Основное мероприятие 4. Информирование жителей ЗАТО г. Североморск о событиях в культурной и общественной жизни</t>
  </si>
  <si>
    <t>0660400000</t>
  </si>
  <si>
    <t>Расходы, связанные с информированием о деятельности органов местного самоуправления</t>
  </si>
  <si>
    <t>06604М1080</t>
  </si>
  <si>
    <t>Подпрограмма 1. "Совершенствование предоставления дополнительного образования детям в сфере культуры"</t>
  </si>
  <si>
    <t>0610000000</t>
  </si>
  <si>
    <t>Основное мероприятие 1. Обеспечение предоставления услуг  дополнительного образования детям в сфере культуры</t>
  </si>
  <si>
    <t>0610100000</t>
  </si>
  <si>
    <t>0610113060</t>
  </si>
  <si>
    <t>0610171100</t>
  </si>
  <si>
    <t>06101S1100</t>
  </si>
  <si>
    <t>06101М0910</t>
  </si>
  <si>
    <t>06101М0920</t>
  </si>
  <si>
    <t>06101М0930</t>
  </si>
  <si>
    <t>06101М0940</t>
  </si>
  <si>
    <t>Основное мероприятие 2. Укрепление материально-технической базы, ремонт и капитальный ремонт учреждений дополнительного образования</t>
  </si>
  <si>
    <t>0610200000</t>
  </si>
  <si>
    <t>06102М1010</t>
  </si>
  <si>
    <t>Ремонт и капитальный ремонт муниципальных учреждений</t>
  </si>
  <si>
    <t>06102М1020</t>
  </si>
  <si>
    <t xml:space="preserve">Подпрограмма 1. "Молодежь Североморска" </t>
  </si>
  <si>
    <t>0110000000</t>
  </si>
  <si>
    <t>Основное мероприятие 1. Обеспечение организации и проведения мероприятий в области молодежной политики</t>
  </si>
  <si>
    <t>0110100000</t>
  </si>
  <si>
    <t>0110113060</t>
  </si>
  <si>
    <t>01101М0910</t>
  </si>
  <si>
    <t>01101М0920</t>
  </si>
  <si>
    <t>01101М0930</t>
  </si>
  <si>
    <t>01101М0940</t>
  </si>
  <si>
    <t>01101М2990</t>
  </si>
  <si>
    <t>0110200000</t>
  </si>
  <si>
    <t>01102М1010</t>
  </si>
  <si>
    <t>01102М1020</t>
  </si>
  <si>
    <t xml:space="preserve">Подпрограмма 3. "Профилактика наркомании, алкоголизма и токсикомании в ЗАТО г. Североморск" </t>
  </si>
  <si>
    <t>0130000000</t>
  </si>
  <si>
    <t>Основное мероприятие 1. Формирование негативного отношения к потреблению наркотических средств и психотропных веществ, алкоголя, табакокурению</t>
  </si>
  <si>
    <t>0130100000</t>
  </si>
  <si>
    <t>01301М2990</t>
  </si>
  <si>
    <t>Культура, кинематография</t>
  </si>
  <si>
    <t>Культура</t>
  </si>
  <si>
    <t>Субсидии на организацию и проведение массовых мероприятий в сфере культуры (на конкурсной основе)</t>
  </si>
  <si>
    <t>02301М6810</t>
  </si>
  <si>
    <t>Субсидии на организацию деятельности клубных формирований (на конкурсной основе)</t>
  </si>
  <si>
    <t>02301М6820</t>
  </si>
  <si>
    <t xml:space="preserve">Муниципальная программа 6. "Культура ЗАТО г. Североморск" </t>
  </si>
  <si>
    <t xml:space="preserve">Подпрограмма 2. "Совершенствование библиотечного, библиографического и информационного обслуживания пользователей" </t>
  </si>
  <si>
    <t>0620000000</t>
  </si>
  <si>
    <t>Основное мероприятие 1. Развитие библиотечного дела ЗАТО г. Североморск</t>
  </si>
  <si>
    <t>0620100000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</si>
  <si>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</si>
  <si>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</si>
  <si>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</si>
  <si>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</si>
  <si>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</si>
  <si>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</si>
  <si>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</si>
  <si>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Основное мероприятие 2. Укрепление материально-технической базы, ремонт и капитальный ремонт библиотек</t>
  </si>
  <si>
    <t>0620200000</t>
  </si>
  <si>
    <t>06202М1010</t>
  </si>
  <si>
    <t>06202М1020</t>
  </si>
  <si>
    <t>Создание модельных муниципальных библиотек</t>
  </si>
  <si>
    <t>062A154540</t>
  </si>
  <si>
    <t xml:space="preserve">Подпрограмма 3. "Совершенствование организации досуга и развитие творческих способностей граждан" </t>
  </si>
  <si>
    <t>0630000000</t>
  </si>
  <si>
    <t>Основное мероприятие 1. Обеспечение развития творческого потенциала и организации досуга населения ЗАТО г. Североморск</t>
  </si>
  <si>
    <t>0630100000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</si>
  <si>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</si>
  <si>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</si>
  <si>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</si>
  <si>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</si>
  <si>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</si>
  <si>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</si>
  <si>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</si>
  <si>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Расходы, связанные с проведением праздничных общегородских мероприятий</t>
  </si>
  <si>
    <t>06301М1050</t>
  </si>
  <si>
    <t>Основное мероприятие 2. Укрепление материально-технической базы, ремонт и капитальный ремонт культурно-досуговых учреждений</t>
  </si>
  <si>
    <t>0630200000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</si>
  <si>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</si>
  <si>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0630271060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</si>
  <si>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</si>
  <si>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06302S1060</t>
  </si>
  <si>
    <t>06302М1010</t>
  </si>
  <si>
    <t>06302М1020</t>
  </si>
  <si>
    <t>Подпрограмма 4. "Совершенствование музейного обслуживания граждан"</t>
  </si>
  <si>
    <t>0640000000</t>
  </si>
  <si>
    <t>Основное мероприятие 1. Формирование и обеспечение сохранности музейного фонда, организация публичного показа музейных предметов и музейных коллекций</t>
  </si>
  <si>
    <t>0640100000</t>
  </si>
  <si>
    <t>0640113060</t>
  </si>
  <si>
    <t>06401М0910</t>
  </si>
  <si>
    <t>06401М0920</t>
  </si>
  <si>
    <t>06401М0930</t>
  </si>
  <si>
    <t>06401М0940</t>
  </si>
  <si>
    <t>06401М1050</t>
  </si>
  <si>
    <t>Основное мероприятие 2. Укрепление материально-технической базы, ремонт и капитальный ремонт музеев ЗАТО г. Североморск</t>
  </si>
  <si>
    <t>0640200000</t>
  </si>
  <si>
    <t>06402М1020</t>
  </si>
  <si>
    <t>Другие вопросы в области культуры, кинематографии</t>
  </si>
  <si>
    <t>Основное мероприятие 1. Обеспечение ведения бухгалтерского учета и составления отчетности в муниципальных учреждениях в сфере культуры</t>
  </si>
  <si>
    <t>0660100000</t>
  </si>
  <si>
    <t>0660113060</t>
  </si>
  <si>
    <t>06601М0910</t>
  </si>
  <si>
    <t>06601М0920</t>
  </si>
  <si>
    <t>06601М0930</t>
  </si>
  <si>
    <t>06601М0940</t>
  </si>
  <si>
    <t>Основное мероприятие 2. Укрепление материально-технической базы, ремонт и капитальный ремонт централизованной бухгалтерии</t>
  </si>
  <si>
    <t>0660200000</t>
  </si>
  <si>
    <t>06602М1020</t>
  </si>
  <si>
    <t>Основное мероприятие 3. Информационно-методическая и хозяйственная деятельность</t>
  </si>
  <si>
    <t>0660300000</t>
  </si>
  <si>
    <t>0660313060</t>
  </si>
  <si>
    <t>06603М0910</t>
  </si>
  <si>
    <t>06603М0920</t>
  </si>
  <si>
    <t>06603М0930</t>
  </si>
  <si>
    <t>06603М0940</t>
  </si>
  <si>
    <t>06603М1050</t>
  </si>
  <si>
    <t>Основное мероприятие 6. Мероприятия, связанные с поощрением талантов, стимулирования детского и юношеского творчества и активности молодежи в общественной жизни</t>
  </si>
  <si>
    <t>0660600000</t>
  </si>
  <si>
    <t>06606М2180</t>
  </si>
  <si>
    <t>Физическая культура и спорт</t>
  </si>
  <si>
    <t>Другие вопросы в области физической культуры и спорта</t>
  </si>
  <si>
    <t xml:space="preserve">Подпрограмма 2. "Развитие физической культуры и спорта и формирование здорового образа жизни в ЗАТО г. Североморск" </t>
  </si>
  <si>
    <t>0120000000</t>
  </si>
  <si>
    <t>Основное мероприятие 1. Обеспечение организации и проведения физкультурных мероприятий и массовых спортивных мероприятий</t>
  </si>
  <si>
    <t>0120100000</t>
  </si>
  <si>
    <t>0120113060</t>
  </si>
  <si>
    <t>01201М0910</t>
  </si>
  <si>
    <t>01201М0920</t>
  </si>
  <si>
    <t>01201М0930</t>
  </si>
  <si>
    <t>01201М0940</t>
  </si>
  <si>
    <t>01201М2990</t>
  </si>
  <si>
    <t>Субсидии на организацию и проведение мероприятий в сфере физической культуры и спорта (на конкурсной основе)</t>
  </si>
  <si>
    <t>02301М6110</t>
  </si>
  <si>
    <t>Средства массовой информации</t>
  </si>
  <si>
    <t>Периодическая печать и издательства</t>
  </si>
  <si>
    <t>0660413060</t>
  </si>
  <si>
    <t>06604М0910</t>
  </si>
  <si>
    <t>06604М0920</t>
  </si>
  <si>
    <t>06604М0930</t>
  </si>
  <si>
    <t>06604М0940</t>
  </si>
  <si>
    <t>Комитет по развитию городского хозяйства администрации ЗАТО г. Североморск</t>
  </si>
  <si>
    <t>731</t>
  </si>
  <si>
    <t xml:space="preserve"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</t>
  </si>
  <si>
    <t>Подпрограмма 1. "Создание условий для эффективного использования муниципального имущества ЗАТО г. Североморск"</t>
  </si>
  <si>
    <t>0310000000</t>
  </si>
  <si>
    <t>Основное мероприятие 7. Обеспечение содержания, обслуживания и эксплуатации объектов муниципального имущества ЗАТО г. Североморск</t>
  </si>
  <si>
    <t>0310700000</t>
  </si>
  <si>
    <t>0310713060</t>
  </si>
  <si>
    <t>03107М0910</t>
  </si>
  <si>
    <t>03107М0920</t>
  </si>
  <si>
    <t>03107М0930</t>
  </si>
  <si>
    <t>03107М0940</t>
  </si>
  <si>
    <t>03107М1010</t>
  </si>
  <si>
    <t>03107М1020</t>
  </si>
  <si>
    <t>03107М1050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</si>
  <si>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</si>
  <si>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03107М1070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</si>
  <si>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</si>
  <si>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03107М4040</t>
  </si>
  <si>
    <t>Капитальные вложения в объекты государственной (муниципальной) собственности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</si>
  <si>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</si>
  <si>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Непрограммная деятельность муниципальных казенных учреждений </t>
  </si>
  <si>
    <t>9040000000</t>
  </si>
  <si>
    <t>9040013060</t>
  </si>
  <si>
    <t>Расходы на обеспечение деятельности (оказание услуг) подведомственных учреждений - муниципальных казенных учреждений</t>
  </si>
  <si>
    <t>90400М0200</t>
  </si>
  <si>
    <t>Основное мероприятие 1. Мероприятия по развитию систем аппаратно-программного комплекса "Безопасный город"</t>
  </si>
  <si>
    <t>0160100000</t>
  </si>
  <si>
    <t>01601М2990</t>
  </si>
  <si>
    <t>Основное мероприятие 2. Обеспечение информирования и оповещения населения об опасностях</t>
  </si>
  <si>
    <t>0160200000</t>
  </si>
  <si>
    <t>01602М2990</t>
  </si>
  <si>
    <t>Сельское хозяйство и рыболовство</t>
  </si>
  <si>
    <t xml:space="preserve">Муниципальная программа 4. "Обеспечение комфортной городской среды в ЗАТО г. Североморск" </t>
  </si>
  <si>
    <t>0400000000</t>
  </si>
  <si>
    <t>Подпрограмма 6. "Осуществление прочих мероприятий по благоустройству в ЗАТО г. Североморск"</t>
  </si>
  <si>
    <t>0460000000</t>
  </si>
  <si>
    <t>Основное мероприятие 2. Мероприятия, связанные с улучшением внешнего облика и санитарного состояния ЗАТО г. Североморск</t>
  </si>
  <si>
    <t>0460200000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</si>
  <si>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</si>
  <si>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0460275590</t>
  </si>
  <si>
    <t>Расходы на содержание животных без владельцев, переданных в муниципальную собственность</t>
  </si>
  <si>
    <t>04602М2590</t>
  </si>
  <si>
    <t>Основное мероприятие 1. Транспортное обслуживание населения автомобильным транспортом на муниципальных маршрутах регулярных перевозок в границах ЗАТО г. Североморск</t>
  </si>
  <si>
    <t>0170100000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</si>
  <si>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</si>
  <si>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01701М2910</t>
  </si>
  <si>
    <t>01701М2990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</si>
  <si>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</si>
  <si>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01701М6010</t>
  </si>
  <si>
    <t>800</t>
  </si>
  <si>
    <t>Основное мероприятие 3. Разработка и актуализация программы комплексного развития транспортной инфраструктуры городского округа</t>
  </si>
  <si>
    <t>0170300000</t>
  </si>
  <si>
    <t>Разработка и актуализация программы комплексного развития транспортной инфраструктуры городского округа</t>
  </si>
  <si>
    <t>01703М2430</t>
  </si>
  <si>
    <t>Дорожное хозяйство (дорожные фонды)</t>
  </si>
  <si>
    <t xml:space="preserve">Подпрограмма 1. "Автомобильные дороги и проезды ЗАТО г. Североморск" </t>
  </si>
  <si>
    <t>0410000000</t>
  </si>
  <si>
    <t>Основное мероприятие 1. Ремонт, капитальный ремонт, реконструкция и содержание дворовых территорий многоквартирных домов и проездов к ним</t>
  </si>
  <si>
    <t>0410100000</t>
  </si>
  <si>
    <t>Содержание дворовых территорий многоквартирных домов и проездов к ним, не вошедших в состав общедомового имущества</t>
  </si>
  <si>
    <t>04101М2510</t>
  </si>
  <si>
    <t>Ремонт дворовых территорий многоквартирных домов и проездов к ним</t>
  </si>
  <si>
    <t>04101М2520</t>
  </si>
  <si>
    <t>Капитальный ремонт дворовых территорий многоквартирных домов и проездов к ним</t>
  </si>
  <si>
    <t>04101М2530</t>
  </si>
  <si>
    <t>04101М2540</t>
  </si>
  <si>
    <t>Основное мероприятие 2. Капитальный ремонт, ремонт и содержание автомобильных дорог общего пользования местного значения</t>
  </si>
  <si>
    <t>0410200000</t>
  </si>
  <si>
    <t>Субсидии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</si>
  <si>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0410249100</t>
  </si>
  <si>
    <t>Софинансирование расходов на строительство, реконструкцию, ремонт и капитальный ремонт автомобильных дорог общего пользования местного значения (на конкурсной основе) за счет средств дорожного фонда</t>
  </si>
  <si>
    <t>04102S9100</t>
  </si>
  <si>
    <t>Реконструкция дворовых территорий многоквартирных домов и проездов к ним</t>
  </si>
  <si>
    <t>04102М2540</t>
  </si>
  <si>
    <t xml:space="preserve">Содержание автомобильных дорог общего пользования и инженерных сооружений на них в границах городских округов </t>
  </si>
  <si>
    <t>04102М2550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</si>
  <si>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</si>
  <si>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04102М2560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</si>
  <si>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 элементов их обустройства и защитных и искусственных дорожных сооружений</t>
  </si>
  <si>
    <t>04102М2570</t>
  </si>
  <si>
    <t>400</t>
  </si>
  <si>
    <t>Восстановление функционирования автомобильных дорог общего пользования местного значения и защитных и искусственных дорожных сооружений</t>
  </si>
  <si>
    <t>04102М2580</t>
  </si>
  <si>
    <t xml:space="preserve">Муниципальная программа 9. "Повышение безопасности дорожного движения и снижение дорожно-транспортного травматизма в ЗАТО г. Североморск" </t>
  </si>
  <si>
    <t>0900000000</t>
  </si>
  <si>
    <t xml:space="preserve">Основное мероприятие 1. Развитие системы организации движения транспортных средств и пешеходов, повышение безопасности дорожных условий </t>
  </si>
  <si>
    <t>0900100000</t>
  </si>
  <si>
    <t>Улучшение дорожных условий для участников дорожного движения</t>
  </si>
  <si>
    <t>09001М2290</t>
  </si>
  <si>
    <t>Подпрограмма 7. "Транспортная инфраструктура ЗАТО г. Североморск"</t>
  </si>
  <si>
    <t>Основное мероприятие 1. Возмещение недополученных доходов перевозчикам, осуществляющим регулярные муниципальные перевозки пассажиров по регулируемым тарифам, не обеспечивающим возмещение понесенных затрат</t>
  </si>
  <si>
    <t xml:space="preserve"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</t>
  </si>
  <si>
    <t>0170175610</t>
  </si>
  <si>
    <t>100</t>
  </si>
  <si>
    <t xml:space="preserve">Подпрограмма 5. "Муниципальный жилищный фонд ЗАТО г. Североморск" </t>
  </si>
  <si>
    <t>0450000000</t>
  </si>
  <si>
    <t>Основное мероприятие 1. Капитальный ремонт муниципального жилищного фонда ЗАТО г. Североморск</t>
  </si>
  <si>
    <t>0450100000</t>
  </si>
  <si>
    <t>Мероприятия, связанные с капитальным ремонтом муниципальных жилых помещений</t>
  </si>
  <si>
    <t>04501М2660</t>
  </si>
  <si>
    <t>Основное мероприятие 2. Содержание пустующего муниципального жилищного фонда</t>
  </si>
  <si>
    <t>0450200000</t>
  </si>
  <si>
    <t>Содержание пустующих муниципальных жилых помещений</t>
  </si>
  <si>
    <t>04502М2670</t>
  </si>
  <si>
    <t>Обеспечение сохранности пустующего муниципального жилищного фонда</t>
  </si>
  <si>
    <t>04502М2690</t>
  </si>
  <si>
    <t>Муниципальная программа 4. "Обеспечение комфортной городской среды в ЗАТО г. Североморск"</t>
  </si>
  <si>
    <t>Подпрограмма 3. "Энергосбережение и повышение энергоэффективности на территории ЗАТО г. Североморск"</t>
  </si>
  <si>
    <t>0430000000</t>
  </si>
  <si>
    <t>Основное мероприятие 1.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г. Североморск</t>
  </si>
  <si>
    <t>0430100000</t>
  </si>
  <si>
    <t>Установка индивидуальных приборов учета используемых энергоресурсов в муниципальных жилых помещениях</t>
  </si>
  <si>
    <t>04301М2460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</si>
  <si>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</si>
  <si>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04301М2640</t>
  </si>
  <si>
    <t>300</t>
  </si>
  <si>
    <t>04301М2990</t>
  </si>
  <si>
    <t>Основное мероприятие 2. Обеспечение рационального использования энергетических ресурсов в процессе эксплуатации муниципальных объектов недвижимого имущества</t>
  </si>
  <si>
    <t>0430200000</t>
  </si>
  <si>
    <t>Внедрение энергосберегающих технологий при эксплуатации сетей уличного освещения</t>
  </si>
  <si>
    <t>04302М2470</t>
  </si>
  <si>
    <t xml:space="preserve">Подпрограмма 4. "Подготовка объектов и систем жизнеобеспечения ЗАТО г. Североморск к работе в отопительный период" </t>
  </si>
  <si>
    <t>0440000000</t>
  </si>
  <si>
    <t>Основное мероприятие 1. Подготовка объектов и систем жизнеобеспечения ЗАТО г. Североморск к работе в отопительный сезон</t>
  </si>
  <si>
    <t>0440100000</t>
  </si>
  <si>
    <t>Восстановление работоспособности объектов коммунальной инфраструктуры</t>
  </si>
  <si>
    <t>04401М2480</t>
  </si>
  <si>
    <t>Основное мероприятие 2. Мероприятия по разработке и утверждению схемы теплоснабжения и водоснабжения, программы комплексного развития систем коммунальной инфраструктуры ЗАТО г. Североморск</t>
  </si>
  <si>
    <t>0440200000</t>
  </si>
  <si>
    <t xml:space="preserve">Разработка и утверждение схемы теплоснабжения и водоснабжения, программы комплексного развития систем коммунальной инфраструктуры </t>
  </si>
  <si>
    <t>04402М2490</t>
  </si>
  <si>
    <t>Основное мероприятие 3. Организация теплоснабжения, необходимого для развития, повышения надежности и энергетической эффективности системы теплоснабжения</t>
  </si>
  <si>
    <t>0440300000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</si>
  <si>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</si>
  <si>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04403М2930</t>
  </si>
  <si>
    <t>Реализация мероприятий, связанных со строительством котельной установки для нужд отопления и горячего водоснабжения</t>
  </si>
  <si>
    <t>04403М4130</t>
  </si>
  <si>
    <t>Благоустройство</t>
  </si>
  <si>
    <t xml:space="preserve">Подпрограмма 2. "Комплексная эксплуатация муниципальных объектов уличного (наружного) освещения" </t>
  </si>
  <si>
    <t>0420000000</t>
  </si>
  <si>
    <t>Основное мероприятие 1. Ремонт, капитальный ремонт и содержание объектов наружного освещения</t>
  </si>
  <si>
    <t>0420100000</t>
  </si>
  <si>
    <t>Содержание и техническое обслуживание объектов наружного освещения</t>
  </si>
  <si>
    <t>04201М2610</t>
  </si>
  <si>
    <t>Ремонт объектов наружного освещения</t>
  </si>
  <si>
    <t>04201М2620</t>
  </si>
  <si>
    <t>Капитальный ремонт объектов наружного освещения</t>
  </si>
  <si>
    <t>04201М2630</t>
  </si>
  <si>
    <t>Основное мероприятие 2. Развитие сети уличного и дворового освещения</t>
  </si>
  <si>
    <t>0420200000</t>
  </si>
  <si>
    <t>Увеличение общей протяженности линий сети уличного освещения</t>
  </si>
  <si>
    <t>04202М2860</t>
  </si>
  <si>
    <t xml:space="preserve">Подпрограмма 6. "Осуществление прочих мероприятий по благоустройству в ЗАТО г. Североморск" </t>
  </si>
  <si>
    <t>Основное мероприятие 1. Обеспечение сохранности, технического обслуживания и содержания элементов прочего благоустройства</t>
  </si>
  <si>
    <t>0460100000</t>
  </si>
  <si>
    <t>Содержание и техническое обслуживание элементов прочего благоустройства</t>
  </si>
  <si>
    <t>04601М2700</t>
  </si>
  <si>
    <t>Ремонт элементов прочего благоустройства</t>
  </si>
  <si>
    <t>04601М2710</t>
  </si>
  <si>
    <t>Капитальный ремонт элементов прочего благоустройства</t>
  </si>
  <si>
    <t>04601М2720</t>
  </si>
  <si>
    <t>Установка (демонтаж) элементов прочего благоустройства</t>
  </si>
  <si>
    <t>04601М2730</t>
  </si>
  <si>
    <t>Строительство (реконструкция ) элементов прочего благоустройства</t>
  </si>
  <si>
    <t>04601М2740</t>
  </si>
  <si>
    <t>Основное мероприятие 2.  Мероприятия, связанные с улучшением внешнего облика и санитарного состояния ЗАТО г. Североморск</t>
  </si>
  <si>
    <t>Субсидии муниципальным образованиям на снос аварийных расселенных  жилых домов</t>
  </si>
  <si>
    <t>0460271220</t>
  </si>
  <si>
    <t>Софинансирование субсидии из областного бюджета на снос аварийных расселенных  жилых домов</t>
  </si>
  <si>
    <t>04602S1220</t>
  </si>
  <si>
    <t>Мероприятия по сносу объектов капитального строительства</t>
  </si>
  <si>
    <t>04602М2500</t>
  </si>
  <si>
    <t>04602М2990</t>
  </si>
  <si>
    <t>Основное мероприятие 3. Праздничное оформление улиц и площадей ЗАТО г. Североморск</t>
  </si>
  <si>
    <t>0460300000</t>
  </si>
  <si>
    <t>04603М2700</t>
  </si>
  <si>
    <t>04603М2710</t>
  </si>
  <si>
    <t>04603М2730</t>
  </si>
  <si>
    <t>Праздничное оформление территории муниципального образования</t>
  </si>
  <si>
    <t>04603М2890</t>
  </si>
  <si>
    <t>Основное мероприятие 4. Организация и содержание мест захоронения</t>
  </si>
  <si>
    <t>0460400000</t>
  </si>
  <si>
    <t>0460413060</t>
  </si>
  <si>
    <t>Субсидия на софинансирование капитальных вложений в объекты муниципальной собственности</t>
  </si>
  <si>
    <t>0460474000</t>
  </si>
  <si>
    <t>Строительство кладбищ</t>
  </si>
  <si>
    <t>04604S4000</t>
  </si>
  <si>
    <t>04604М0910</t>
  </si>
  <si>
    <t>04604М0920</t>
  </si>
  <si>
    <t>04604М0930</t>
  </si>
  <si>
    <t>04604М0940</t>
  </si>
  <si>
    <t>Расширение кладбищ</t>
  </si>
  <si>
    <t>04604М4010</t>
  </si>
  <si>
    <t xml:space="preserve">Подпрограмма 7. "Городские парки и скверы - центры отдыха североморцев" </t>
  </si>
  <si>
    <t>0470000000</t>
  </si>
  <si>
    <t>Основное мероприятие 1. Содержание, ремонт, капитальный ремонт и реконструкция объектов озеленения</t>
  </si>
  <si>
    <t>0470100000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</si>
  <si>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</si>
  <si>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</si>
  <si>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</si>
  <si>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</si>
  <si>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Содержание объектов озеленения</t>
  </si>
  <si>
    <t>04701М2800</t>
  </si>
  <si>
    <t>Ремонт объектов озеленения</t>
  </si>
  <si>
    <t>04701М2810</t>
  </si>
  <si>
    <t>Установка (демонтаж) элементов обустройства парков и скверов</t>
  </si>
  <si>
    <t>04701М2840</t>
  </si>
  <si>
    <t>Основное мероприятие 3. Озеленение городских территорий</t>
  </si>
  <si>
    <t>0470300000</t>
  </si>
  <si>
    <t>04703М2990</t>
  </si>
  <si>
    <t>Муниципальная программа 8. "Формирование современной городской среды ЗАТО г. Североморск"</t>
  </si>
  <si>
    <t>0800000000</t>
  </si>
  <si>
    <t>Основное мероприятие 1. Благоустройство дворовых территорий многоквартирных домов муниципального образования ЗАТО г. Североморск</t>
  </si>
  <si>
    <t>0800100000</t>
  </si>
  <si>
    <t>Прочие мероприятия по благоустройству дворовых территорий</t>
  </si>
  <si>
    <t>08001М2520</t>
  </si>
  <si>
    <t>Основное мероприятие 2. Благоустройство общественных территорий муниципального образования ЗАТО г. Североморск</t>
  </si>
  <si>
    <t>0800200000</t>
  </si>
  <si>
    <t>Прочие мероприятия по благоустройству общественных территорий</t>
  </si>
  <si>
    <t>08002М2510</t>
  </si>
  <si>
    <t>Основное мероприятие 3. Мероприятия по реализации проектов по поддержке местных инициатив</t>
  </si>
  <si>
    <t>0800300000</t>
  </si>
  <si>
    <t>Субсидия бюджетам муниципальных образований на реализацию проектов по поддержке местных инициатив</t>
  </si>
  <si>
    <t>0800371090</t>
  </si>
  <si>
    <t>Софинансирование расходов на реализацию проектов по поддержке местных инициатив</t>
  </si>
  <si>
    <t>08003S1090</t>
  </si>
  <si>
    <t>Прочие мероприятия по поддержке местных инициатив</t>
  </si>
  <si>
    <t>08003М2900</t>
  </si>
  <si>
    <t>Основное мероприятие 4. Развитие и модернизация инфраструктуры для занятий массовым спортом и обеспечения досуга детей в рамках формирования современной городской среды</t>
  </si>
  <si>
    <t>0800400000</t>
  </si>
  <si>
    <t>Подготовительные работы, направленные на развитие и модернизацию инфраструктуры городской среды</t>
  </si>
  <si>
    <t>08004М2920</t>
  </si>
  <si>
    <t>Региональный проект "Формирование комфортной городской среды"</t>
  </si>
  <si>
    <t>080F200000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</si>
  <si>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</si>
  <si>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080F254240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</si>
  <si>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</si>
  <si>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080F271210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</si>
  <si>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</si>
  <si>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080F2S1210</t>
  </si>
  <si>
    <t>Непрограммная деятельность муниципальных бюджетных и автономных учреждений</t>
  </si>
  <si>
    <t xml:space="preserve">Профилактика и устранение последствий  распространения коронавирусной инфекции, а также предотвращение влияния ухудшения экономической ситуации на развитие отраслей экономики             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</si>
  <si>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</si>
  <si>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905К077140</t>
  </si>
  <si>
    <t>Озеленение территории, прилегающей к памятникам</t>
  </si>
  <si>
    <t>90500М9500</t>
  </si>
  <si>
    <t>Другие вопросы в области жилищно-коммунального хозяйства</t>
  </si>
  <si>
    <t>Основное мероприятие 7. Организация осуществления деятельности по обеспечению комфортной городской среды муниципального образования</t>
  </si>
  <si>
    <t>0460700000</t>
  </si>
  <si>
    <t>0460713060</t>
  </si>
  <si>
    <t>04607М0200</t>
  </si>
  <si>
    <t>04607М9000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</si>
  <si>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</si>
  <si>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909К077130</t>
  </si>
  <si>
    <t>Охрана окружающей среды</t>
  </si>
  <si>
    <t>Другие вопросы в области охраны окружающей среды</t>
  </si>
  <si>
    <t xml:space="preserve">Подпрограмма 8. "Охрана окружающей среды ЗАТО г. Североморск" </t>
  </si>
  <si>
    <t>0180000000</t>
  </si>
  <si>
    <t>Основное мероприятие 1. Мероприятия по разработке, актуализации схем по обеспечению экологического и санитарно-эпидемиологического благополучия населения ЗАТО г. Североморск</t>
  </si>
  <si>
    <t>0180100000</t>
  </si>
  <si>
    <t>01801М2990</t>
  </si>
  <si>
    <t>Основное мероприятие 2. Мероприятия по ликвидации несанкционированных свалок</t>
  </si>
  <si>
    <t>0180200000</t>
  </si>
  <si>
    <t>Ликвидация несанкционированных свалок</t>
  </si>
  <si>
    <t>01802М2870</t>
  </si>
  <si>
    <t xml:space="preserve"> Подпрограмма 6. "Осуществление прочих мероприятий по благоустройству в ЗАТО г. Североморск"</t>
  </si>
  <si>
    <t xml:space="preserve"> Прочие направления расходов муниципальной программы</t>
  </si>
  <si>
    <t>Региональный проект "Содействие занятости женщин - создание условий дошкольного образования для детей в возрасте до трех лет"</t>
  </si>
  <si>
    <t>051P200000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</si>
  <si>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</si>
  <si>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051P252320</t>
  </si>
  <si>
    <t>051P274000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</si>
  <si>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</si>
  <si>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051P2S4000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</si>
  <si>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</si>
  <si>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051Е155200</t>
  </si>
  <si>
    <t>051E174000</t>
  </si>
  <si>
    <t>051E1S4000</t>
  </si>
  <si>
    <t xml:space="preserve">Подпрограмма 5. "Сохранение, использование, популяризация и охрана объектов культурного наследия (памятников истории и культуры) ЗАТО г. Североморск" </t>
  </si>
  <si>
    <t>0650000000</t>
  </si>
  <si>
    <t>Основное мероприятие 1. Создание условий для сохранения объектов культурного наследия, расположенных на территории ЗАТО г. Североморск, и обеспечения доступа к ним населения</t>
  </si>
  <si>
    <t>0650100000</t>
  </si>
  <si>
    <t>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</si>
  <si>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06501L2990</t>
  </si>
  <si>
    <t>06501М2990</t>
  </si>
  <si>
    <t>Основное мероприятие 5. Организация ритуальных услуг</t>
  </si>
  <si>
    <t>0460500000</t>
  </si>
  <si>
    <t xml:space="preserve">Субвенция на возмещение расходов по гарантированному перечню услуг по погребению </t>
  </si>
  <si>
    <t>0460575230</t>
  </si>
  <si>
    <t xml:space="preserve">Подпрограмма 5. "Доступная среда в ЗАТО г. Североморск" </t>
  </si>
  <si>
    <t>Подпрограмма 2. "Развитие физической культуры и спорта и формирование здорового образа жизни в ЗАТО г. Североморск"</t>
  </si>
  <si>
    <t>Основное мероприятие 3. Строительство, реконструкция и модернизация спортивных объектов ЗАТО г. Североморск</t>
  </si>
  <si>
    <t>0120300000</t>
  </si>
  <si>
    <t>0120374000</t>
  </si>
  <si>
    <t>01203S4000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</si>
  <si>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</si>
  <si>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9020077070</t>
  </si>
  <si>
    <t>Совет депутатов ЗАТО г. Североморск</t>
  </si>
  <si>
    <t>732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</si>
  <si>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</si>
  <si>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Непрограммная деятельность Совета депутатов ЗАТО г. Североморск</t>
  </si>
  <si>
    <t>9010000000</t>
  </si>
  <si>
    <t>Расходы на выплаты по оплате труда председателя представительного органа муниципального образования</t>
  </si>
  <si>
    <t>9010002010</t>
  </si>
  <si>
    <t>Расходы на обеспечение функций председателя представительного органа муниципального образования</t>
  </si>
  <si>
    <t>9010002030</t>
  </si>
  <si>
    <t>Расходы по оплате труда депутатов представительного органа муниципального образования</t>
  </si>
  <si>
    <t>9010003010</t>
  </si>
  <si>
    <t>Расходы на обеспечение функций депутатов представительного органа муниципального образования</t>
  </si>
  <si>
    <t>9010003030</t>
  </si>
  <si>
    <t>9010006010</t>
  </si>
  <si>
    <t>Контрольно-счетная палата ЗАТО г. Североморск</t>
  </si>
  <si>
    <t>734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</si>
  <si>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</si>
  <si>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Расходы на обеспечение функций руководителя контрольно - счетной палаты муниципального образования и его заместителей</t>
  </si>
  <si>
    <t>0330105030</t>
  </si>
  <si>
    <t>Непрограммная деятельность Контрольно- счетной палаты ЗАТО г. Североморск</t>
  </si>
  <si>
    <t>9030000000</t>
  </si>
  <si>
    <t>Расходы на выплаты по оплате труда руководителя контрольно-счетной палаты муниципального образования и его заместителей</t>
  </si>
  <si>
    <t>9030005010</t>
  </si>
  <si>
    <t>9030006010</t>
  </si>
  <si>
    <t>Комитет имущественных отношений администрации ЗАТО г. Североморск</t>
  </si>
  <si>
    <t>913</t>
  </si>
  <si>
    <t>Подпрограмма 1. Создание условий для эффективного использования муниципального имущества ЗАТО г. Североморск</t>
  </si>
  <si>
    <t>Основное мероприятие 1. Обеспечение реализации муниципальных функций в сфере управления муниципальным имуществом ЗАТО г. Североморск</t>
  </si>
  <si>
    <t>0310100000</t>
  </si>
  <si>
    <t>0310106010</t>
  </si>
  <si>
    <t>Основное мероприятие 2. Мероприятия, связанные с обеспечением проведения оценки рыночной стоимости объектов муниципального фонда</t>
  </si>
  <si>
    <t>0310200000</t>
  </si>
  <si>
    <t>Расходы связанные с обеспечением проведения оценки рыночной стоимости объектов муниципального фонда</t>
  </si>
  <si>
    <t>03102М2030</t>
  </si>
  <si>
    <t>Основное мероприятие 3. Мероприятия,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</si>
  <si>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0310300000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</si>
  <si>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</si>
  <si>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03103М2040</t>
  </si>
  <si>
    <t>Расходы на заключение концессионных соглашений в отношении объектов теплоснабжения</t>
  </si>
  <si>
    <t>03103М2080</t>
  </si>
  <si>
    <t>Основное мероприятие 4. Обеспечение проведения обязательного аудита деятельности муниципальных унитарных предприятий и обществ с ограниченной ответственностью</t>
  </si>
  <si>
    <t>0310400000</t>
  </si>
  <si>
    <t>Расходы связанные с проведением обязательного аудита деятельности муниципальных унитарных предприятий и обществ с ограниченной ответственностью</t>
  </si>
  <si>
    <t>03104М2450</t>
  </si>
  <si>
    <t>Основное мероприятие 5. Мероприятия, связанные с содержанием, обслуживанием, обеспечением сохранности, утилизацией имущества казны муниципального образования</t>
  </si>
  <si>
    <t>0310500000</t>
  </si>
  <si>
    <t>Расходы связанные с содержанием, обслуживанием,  обеспечением сохранности, утилизацией имущества казны муниципального образования</t>
  </si>
  <si>
    <t>03105М2050</t>
  </si>
  <si>
    <t>03107М0200</t>
  </si>
  <si>
    <t xml:space="preserve">Подпрограмма 1. "Создание условий для эффективного использования муниципального имущества ЗАТО г. Североморск" </t>
  </si>
  <si>
    <t>Основное мероприятие 6. Мероприятия по землеустройству и землепользованию</t>
  </si>
  <si>
    <t>0310600000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</si>
  <si>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</si>
  <si>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03106М2060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</si>
  <si>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</si>
  <si>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0450170850</t>
  </si>
  <si>
    <t>Cофинансирование расходных обязательств по оплате взносов на капитальный ремонт за муниципальный жилой фонд</t>
  </si>
  <si>
    <t>04501S0850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</si>
  <si>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</si>
  <si>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04501М2600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</si>
  <si>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</si>
  <si>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04501М2650</t>
  </si>
  <si>
    <t>Субсидии бюджетам мунципальных образований, предоставляемых в 2020 году в целях обеспечения надежности системы теплоснабжения</t>
  </si>
  <si>
    <t>0440171240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</si>
  <si>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</si>
  <si>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04401S1240</t>
  </si>
  <si>
    <t>Оплата коммунальных услуг по пустующим муниципальным жилым помещениям</t>
  </si>
  <si>
    <t>04502М2680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</si>
  <si>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</si>
  <si>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0530275570</t>
  </si>
  <si>
    <t>ВСЕГО</t>
  </si>
  <si>
    <t>Основное мероприятие 3. Информационно - пропагандистское сопровождение антитеррористической деятельности и информационное противодействие</t>
  </si>
  <si>
    <t>05401М1240</t>
  </si>
  <si>
    <t>05401М1210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</si>
</sst>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rgb="FF000000"/>
      <name val="Arial Cyr"/>
      <family val="2"/>
    </font>
    <font>
      <sz val="10"/>
      <color rgb="FF000000"/>
      <name val="Arial Cyr"/>
      <family val="2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1" fillId="0" borderId="3">
      <alignment vertical="top" wrapText="1"/>
    </xf>
    <xf numFmtId="0" fontId="11" fillId="0" borderId="3">
      <alignment vertical="top" wrapText="1"/>
    </xf>
    <xf numFmtId="49" fontId="12" fillId="0" borderId="3">
      <alignment horizontal="center" vertical="top" shrinkToFit="1"/>
    </xf>
    <xf numFmtId="49" fontId="12" fillId="0" borderId="3">
      <alignment horizontal="center" vertical="top" shrinkToFit="1"/>
    </xf>
    <xf numFmtId="0" fontId="13" fillId="0" borderId="3">
      <alignment vertical="top" wrapText="1"/>
    </xf>
    <xf numFmtId="1" fontId="14" fillId="0" borderId="3">
      <alignment horizontal="center" vertical="top" shrinkToFit="1"/>
    </xf>
    <xf numFmtId="1" fontId="14" fillId="0" borderId="3">
      <alignment horizontal="center" vertical="top" shrinkToFit="1"/>
    </xf>
    <xf numFmtId="0" fontId="15" fillId="0" borderId="0">
      <alignment vertical="top" wrapText="1"/>
    </xf>
  </cellStyleXfs>
  <cellXfs count="62">
    <xf numFmtId="0" fontId="0" fillId="0" borderId="0" xfId="0"/>
    <xf numFmtId="0" fontId="3" fillId="2" borderId="0" xfId="0" applyFont="1" applyFill="1" applyAlignment="1">
      <alignment vertical="top" wrapText="1"/>
    </xf>
    <xf numFmtId="164" fontId="2" fillId="2" borderId="0" xfId="1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center" wrapText="1"/>
    </xf>
    <xf numFmtId="164" fontId="5" fillId="2" borderId="0" xfId="1" applyFont="1" applyFill="1" applyAlignment="1">
      <alignment horizontal="right" vertical="center" wrapText="1"/>
    </xf>
    <xf numFmtId="0" fontId="6" fillId="2" borderId="0" xfId="0" applyFont="1" applyFill="1" applyAlignment="1">
      <alignment vertical="top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vertical="center" wrapText="1"/>
    </xf>
    <xf numFmtId="49" fontId="8" fillId="2" borderId="2" xfId="0" applyNumberFormat="1" applyFont="1" applyFill="1" applyBorder="1" applyAlignment="1">
      <alignment vertical="top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top" wrapText="1"/>
    </xf>
    <xf numFmtId="164" fontId="5" fillId="2" borderId="2" xfId="0" applyNumberFormat="1" applyFont="1" applyFill="1" applyBorder="1" applyAlignment="1">
      <alignment vertical="top" wrapText="1"/>
    </xf>
    <xf numFmtId="49" fontId="10" fillId="2" borderId="2" xfId="0" applyNumberFormat="1" applyFont="1" applyFill="1" applyBorder="1" applyAlignment="1">
      <alignment horizontal="justify" vertical="top" wrapText="1"/>
    </xf>
    <xf numFmtId="0" fontId="5" fillId="2" borderId="2" xfId="2" applyNumberFormat="1" applyFont="1" applyFill="1" applyBorder="1" applyAlignment="1" applyProtection="1">
      <alignment horizontal="left" vertical="top" wrapText="1"/>
      <protection locked="0"/>
    </xf>
    <xf numFmtId="0" fontId="5" fillId="2" borderId="2" xfId="3" applyNumberFormat="1" applyFont="1" applyFill="1" applyBorder="1" applyAlignment="1" applyProtection="1">
      <alignment horizontal="left" vertical="center" wrapText="1"/>
    </xf>
    <xf numFmtId="49" fontId="5" fillId="2" borderId="2" xfId="4" applyNumberFormat="1" applyFont="1" applyFill="1" applyBorder="1" applyAlignment="1" applyProtection="1">
      <alignment horizontal="center" vertical="center" shrinkToFit="1"/>
    </xf>
    <xf numFmtId="49" fontId="5" fillId="2" borderId="2" xfId="5" applyNumberFormat="1" applyFont="1" applyFill="1" applyBorder="1" applyAlignment="1" applyProtection="1">
      <alignment horizontal="center" vertical="center" shrinkToFit="1"/>
    </xf>
    <xf numFmtId="0" fontId="5" fillId="2" borderId="3" xfId="6" applyNumberFormat="1" applyFont="1" applyFill="1" applyProtection="1">
      <alignment vertical="top" wrapText="1"/>
    </xf>
    <xf numFmtId="1" fontId="5" fillId="2" borderId="3" xfId="7" applyNumberFormat="1" applyFont="1" applyFill="1" applyAlignment="1" applyProtection="1">
      <alignment horizontal="center" vertical="center" shrinkToFit="1"/>
    </xf>
    <xf numFmtId="0" fontId="5" fillId="2" borderId="3" xfId="6" applyNumberFormat="1" applyFont="1" applyFill="1" applyAlignment="1" applyProtection="1">
      <alignment vertical="center" wrapText="1"/>
    </xf>
    <xf numFmtId="49" fontId="5" fillId="2" borderId="2" xfId="4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justify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2" fillId="2" borderId="3" xfId="5" applyNumberFormat="1" applyFont="1" applyFill="1" applyAlignment="1" applyProtection="1">
      <alignment vertical="top" wrapText="1"/>
    </xf>
    <xf numFmtId="1" fontId="5" fillId="2" borderId="3" xfId="8" applyNumberFormat="1" applyFont="1" applyFill="1" applyProtection="1">
      <alignment horizontal="center" vertical="top" shrinkToFit="1"/>
    </xf>
    <xf numFmtId="0" fontId="5" fillId="2" borderId="3" xfId="5" applyNumberFormat="1" applyFont="1" applyFill="1" applyAlignment="1" applyProtection="1">
      <alignment vertical="top" wrapText="1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10" fillId="2" borderId="2" xfId="0" applyFont="1" applyFill="1" applyBorder="1" applyAlignment="1">
      <alignment horizontal="center" vertical="center" wrapText="1"/>
    </xf>
    <xf numFmtId="0" fontId="5" fillId="2" borderId="2" xfId="9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49" fontId="8" fillId="2" borderId="2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2" applyNumberFormat="1" applyFont="1" applyFill="1" applyBorder="1" applyProtection="1">
      <alignment vertical="top" wrapText="1"/>
    </xf>
    <xf numFmtId="49" fontId="5" fillId="2" borderId="0" xfId="0" applyNumberFormat="1" applyFont="1" applyFill="1" applyAlignment="1">
      <alignment horizontal="center" vertical="center" wrapText="1"/>
    </xf>
    <xf numFmtId="164" fontId="6" fillId="2" borderId="0" xfId="1" applyFont="1" applyFill="1" applyAlignment="1">
      <alignment horizontal="right" vertical="top" wrapText="1"/>
    </xf>
    <xf numFmtId="164" fontId="5" fillId="2" borderId="0" xfId="0" applyNumberFormat="1" applyFont="1" applyFill="1" applyAlignment="1">
      <alignment vertical="top" wrapText="1"/>
    </xf>
    <xf numFmtId="49" fontId="5" fillId="2" borderId="0" xfId="0" applyNumberFormat="1" applyFont="1" applyFill="1" applyAlignment="1">
      <alignment vertical="top" wrapText="1"/>
    </xf>
    <xf numFmtId="0" fontId="5" fillId="2" borderId="0" xfId="0" applyFont="1" applyFill="1" applyAlignment="1">
      <alignment vertical="top" wrapText="1"/>
    </xf>
    <xf numFmtId="164" fontId="2" fillId="2" borderId="0" xfId="0" applyNumberFormat="1" applyFont="1" applyFill="1" applyAlignment="1">
      <alignment horizontal="right"/>
    </xf>
    <xf numFmtId="164" fontId="2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 applyBorder="1" applyAlignment="1">
      <alignment horizontal="right" wrapText="1"/>
    </xf>
    <xf numFmtId="0" fontId="2" fillId="2" borderId="0" xfId="0" applyFont="1" applyFill="1" applyAlignment="1">
      <alignment horizontal="right" vertical="center" wrapText="1"/>
    </xf>
    <xf numFmtId="49" fontId="8" fillId="2" borderId="2" xfId="0" applyNumberFormat="1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</cellXfs>
  <cellStyles count="10">
    <cellStyle name="xl26" xfId="7"/>
    <cellStyle name="xl31" xfId="5"/>
    <cellStyle name="xl33" xfId="8"/>
    <cellStyle name="xl33 2" xfId="3"/>
    <cellStyle name="xl34 2" xfId="4"/>
    <cellStyle name="xl40" xfId="2"/>
    <cellStyle name="xl61" xfId="6"/>
    <cellStyle name="Обычный" xfId="0" builtinId="0"/>
    <cellStyle name="Обычный 4 2" xfId="9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69"/>
  <sheetViews>
    <sheetView tabSelected="1" topLeftCell="A440" zoomScaleNormal="100" workbookViewId="0">
      <selection activeCell="L460" sqref="L460"/>
    </sheetView>
  </sheetViews>
  <sheetFormatPr defaultRowHeight="12" x14ac:dyDescent="0.25"/>
  <cols>
    <col min="1" max="1" width="52.5703125" style="52" customWidth="1"/>
    <col min="2" max="3" width="7" style="5" customWidth="1"/>
    <col min="4" max="4" width="6.7109375" style="5" customWidth="1"/>
    <col min="5" max="5" width="12.42578125" style="5" customWidth="1"/>
    <col min="6" max="6" width="8" style="5" customWidth="1"/>
    <col min="7" max="9" width="17.140625" style="6" customWidth="1"/>
    <col min="10" max="10" width="18.140625" style="6" customWidth="1"/>
    <col min="11" max="209" width="9.140625" style="7"/>
    <col min="210" max="210" width="40.140625" style="7" customWidth="1"/>
    <col min="211" max="211" width="6.5703125" style="7" customWidth="1"/>
    <col min="212" max="212" width="5.85546875" style="7" customWidth="1"/>
    <col min="213" max="213" width="7.28515625" style="7" customWidth="1"/>
    <col min="214" max="214" width="7.42578125" style="7" customWidth="1"/>
    <col min="215" max="215" width="16" style="7" bestFit="1" customWidth="1"/>
    <col min="216" max="216" width="14.85546875" style="7" customWidth="1"/>
    <col min="217" max="465" width="9.140625" style="7"/>
    <col min="466" max="466" width="40.140625" style="7" customWidth="1"/>
    <col min="467" max="467" width="6.5703125" style="7" customWidth="1"/>
    <col min="468" max="468" width="5.85546875" style="7" customWidth="1"/>
    <col min="469" max="469" width="7.28515625" style="7" customWidth="1"/>
    <col min="470" max="470" width="7.42578125" style="7" customWidth="1"/>
    <col min="471" max="471" width="16" style="7" bestFit="1" customWidth="1"/>
    <col min="472" max="472" width="14.85546875" style="7" customWidth="1"/>
    <col min="473" max="721" width="9.140625" style="7"/>
    <col min="722" max="722" width="40.140625" style="7" customWidth="1"/>
    <col min="723" max="723" width="6.5703125" style="7" customWidth="1"/>
    <col min="724" max="724" width="5.85546875" style="7" customWidth="1"/>
    <col min="725" max="725" width="7.28515625" style="7" customWidth="1"/>
    <col min="726" max="726" width="7.42578125" style="7" customWidth="1"/>
    <col min="727" max="727" width="16" style="7" bestFit="1" customWidth="1"/>
    <col min="728" max="728" width="14.85546875" style="7" customWidth="1"/>
    <col min="729" max="977" width="9.140625" style="7"/>
    <col min="978" max="978" width="40.140625" style="7" customWidth="1"/>
    <col min="979" max="979" width="6.5703125" style="7" customWidth="1"/>
    <col min="980" max="980" width="5.85546875" style="7" customWidth="1"/>
    <col min="981" max="981" width="7.28515625" style="7" customWidth="1"/>
    <col min="982" max="982" width="7.42578125" style="7" customWidth="1"/>
    <col min="983" max="983" width="16" style="7" bestFit="1" customWidth="1"/>
    <col min="984" max="984" width="14.85546875" style="7" customWidth="1"/>
    <col min="985" max="1233" width="9.140625" style="7"/>
    <col min="1234" max="1234" width="40.140625" style="7" customWidth="1"/>
    <col min="1235" max="1235" width="6.5703125" style="7" customWidth="1"/>
    <col min="1236" max="1236" width="5.85546875" style="7" customWidth="1"/>
    <col min="1237" max="1237" width="7.28515625" style="7" customWidth="1"/>
    <col min="1238" max="1238" width="7.42578125" style="7" customWidth="1"/>
    <col min="1239" max="1239" width="16" style="7" bestFit="1" customWidth="1"/>
    <col min="1240" max="1240" width="14.85546875" style="7" customWidth="1"/>
    <col min="1241" max="1489" width="9.140625" style="7"/>
    <col min="1490" max="1490" width="40.140625" style="7" customWidth="1"/>
    <col min="1491" max="1491" width="6.5703125" style="7" customWidth="1"/>
    <col min="1492" max="1492" width="5.85546875" style="7" customWidth="1"/>
    <col min="1493" max="1493" width="7.28515625" style="7" customWidth="1"/>
    <col min="1494" max="1494" width="7.42578125" style="7" customWidth="1"/>
    <col min="1495" max="1495" width="16" style="7" bestFit="1" customWidth="1"/>
    <col min="1496" max="1496" width="14.85546875" style="7" customWidth="1"/>
    <col min="1497" max="1745" width="9.140625" style="7"/>
    <col min="1746" max="1746" width="40.140625" style="7" customWidth="1"/>
    <col min="1747" max="1747" width="6.5703125" style="7" customWidth="1"/>
    <col min="1748" max="1748" width="5.85546875" style="7" customWidth="1"/>
    <col min="1749" max="1749" width="7.28515625" style="7" customWidth="1"/>
    <col min="1750" max="1750" width="7.42578125" style="7" customWidth="1"/>
    <col min="1751" max="1751" width="16" style="7" bestFit="1" customWidth="1"/>
    <col min="1752" max="1752" width="14.85546875" style="7" customWidth="1"/>
    <col min="1753" max="2001" width="9.140625" style="7"/>
    <col min="2002" max="2002" width="40.140625" style="7" customWidth="1"/>
    <col min="2003" max="2003" width="6.5703125" style="7" customWidth="1"/>
    <col min="2004" max="2004" width="5.85546875" style="7" customWidth="1"/>
    <col min="2005" max="2005" width="7.28515625" style="7" customWidth="1"/>
    <col min="2006" max="2006" width="7.42578125" style="7" customWidth="1"/>
    <col min="2007" max="2007" width="16" style="7" bestFit="1" customWidth="1"/>
    <col min="2008" max="2008" width="14.85546875" style="7" customWidth="1"/>
    <col min="2009" max="2257" width="9.140625" style="7"/>
    <col min="2258" max="2258" width="40.140625" style="7" customWidth="1"/>
    <col min="2259" max="2259" width="6.5703125" style="7" customWidth="1"/>
    <col min="2260" max="2260" width="5.85546875" style="7" customWidth="1"/>
    <col min="2261" max="2261" width="7.28515625" style="7" customWidth="1"/>
    <col min="2262" max="2262" width="7.42578125" style="7" customWidth="1"/>
    <col min="2263" max="2263" width="16" style="7" bestFit="1" customWidth="1"/>
    <col min="2264" max="2264" width="14.85546875" style="7" customWidth="1"/>
    <col min="2265" max="2513" width="9.140625" style="7"/>
    <col min="2514" max="2514" width="40.140625" style="7" customWidth="1"/>
    <col min="2515" max="2515" width="6.5703125" style="7" customWidth="1"/>
    <col min="2516" max="2516" width="5.85546875" style="7" customWidth="1"/>
    <col min="2517" max="2517" width="7.28515625" style="7" customWidth="1"/>
    <col min="2518" max="2518" width="7.42578125" style="7" customWidth="1"/>
    <col min="2519" max="2519" width="16" style="7" bestFit="1" customWidth="1"/>
    <col min="2520" max="2520" width="14.85546875" style="7" customWidth="1"/>
    <col min="2521" max="2769" width="9.140625" style="7"/>
    <col min="2770" max="2770" width="40.140625" style="7" customWidth="1"/>
    <col min="2771" max="2771" width="6.5703125" style="7" customWidth="1"/>
    <col min="2772" max="2772" width="5.85546875" style="7" customWidth="1"/>
    <col min="2773" max="2773" width="7.28515625" style="7" customWidth="1"/>
    <col min="2774" max="2774" width="7.42578125" style="7" customWidth="1"/>
    <col min="2775" max="2775" width="16" style="7" bestFit="1" customWidth="1"/>
    <col min="2776" max="2776" width="14.85546875" style="7" customWidth="1"/>
    <col min="2777" max="3025" width="9.140625" style="7"/>
    <col min="3026" max="3026" width="40.140625" style="7" customWidth="1"/>
    <col min="3027" max="3027" width="6.5703125" style="7" customWidth="1"/>
    <col min="3028" max="3028" width="5.85546875" style="7" customWidth="1"/>
    <col min="3029" max="3029" width="7.28515625" style="7" customWidth="1"/>
    <col min="3030" max="3030" width="7.42578125" style="7" customWidth="1"/>
    <col min="3031" max="3031" width="16" style="7" bestFit="1" customWidth="1"/>
    <col min="3032" max="3032" width="14.85546875" style="7" customWidth="1"/>
    <col min="3033" max="3281" width="9.140625" style="7"/>
    <col min="3282" max="3282" width="40.140625" style="7" customWidth="1"/>
    <col min="3283" max="3283" width="6.5703125" style="7" customWidth="1"/>
    <col min="3284" max="3284" width="5.85546875" style="7" customWidth="1"/>
    <col min="3285" max="3285" width="7.28515625" style="7" customWidth="1"/>
    <col min="3286" max="3286" width="7.42578125" style="7" customWidth="1"/>
    <col min="3287" max="3287" width="16" style="7" bestFit="1" customWidth="1"/>
    <col min="3288" max="3288" width="14.85546875" style="7" customWidth="1"/>
    <col min="3289" max="3537" width="9.140625" style="7"/>
    <col min="3538" max="3538" width="40.140625" style="7" customWidth="1"/>
    <col min="3539" max="3539" width="6.5703125" style="7" customWidth="1"/>
    <col min="3540" max="3540" width="5.85546875" style="7" customWidth="1"/>
    <col min="3541" max="3541" width="7.28515625" style="7" customWidth="1"/>
    <col min="3542" max="3542" width="7.42578125" style="7" customWidth="1"/>
    <col min="3543" max="3543" width="16" style="7" bestFit="1" customWidth="1"/>
    <col min="3544" max="3544" width="14.85546875" style="7" customWidth="1"/>
    <col min="3545" max="3793" width="9.140625" style="7"/>
    <col min="3794" max="3794" width="40.140625" style="7" customWidth="1"/>
    <col min="3795" max="3795" width="6.5703125" style="7" customWidth="1"/>
    <col min="3796" max="3796" width="5.85546875" style="7" customWidth="1"/>
    <col min="3797" max="3797" width="7.28515625" style="7" customWidth="1"/>
    <col min="3798" max="3798" width="7.42578125" style="7" customWidth="1"/>
    <col min="3799" max="3799" width="16" style="7" bestFit="1" customWidth="1"/>
    <col min="3800" max="3800" width="14.85546875" style="7" customWidth="1"/>
    <col min="3801" max="4049" width="9.140625" style="7"/>
    <col min="4050" max="4050" width="40.140625" style="7" customWidth="1"/>
    <col min="4051" max="4051" width="6.5703125" style="7" customWidth="1"/>
    <col min="4052" max="4052" width="5.85546875" style="7" customWidth="1"/>
    <col min="4053" max="4053" width="7.28515625" style="7" customWidth="1"/>
    <col min="4054" max="4054" width="7.42578125" style="7" customWidth="1"/>
    <col min="4055" max="4055" width="16" style="7" bestFit="1" customWidth="1"/>
    <col min="4056" max="4056" width="14.85546875" style="7" customWidth="1"/>
    <col min="4057" max="4305" width="9.140625" style="7"/>
    <col min="4306" max="4306" width="40.140625" style="7" customWidth="1"/>
    <col min="4307" max="4307" width="6.5703125" style="7" customWidth="1"/>
    <col min="4308" max="4308" width="5.85546875" style="7" customWidth="1"/>
    <col min="4309" max="4309" width="7.28515625" style="7" customWidth="1"/>
    <col min="4310" max="4310" width="7.42578125" style="7" customWidth="1"/>
    <col min="4311" max="4311" width="16" style="7" bestFit="1" customWidth="1"/>
    <col min="4312" max="4312" width="14.85546875" style="7" customWidth="1"/>
    <col min="4313" max="4561" width="9.140625" style="7"/>
    <col min="4562" max="4562" width="40.140625" style="7" customWidth="1"/>
    <col min="4563" max="4563" width="6.5703125" style="7" customWidth="1"/>
    <col min="4564" max="4564" width="5.85546875" style="7" customWidth="1"/>
    <col min="4565" max="4565" width="7.28515625" style="7" customWidth="1"/>
    <col min="4566" max="4566" width="7.42578125" style="7" customWidth="1"/>
    <col min="4567" max="4567" width="16" style="7" bestFit="1" customWidth="1"/>
    <col min="4568" max="4568" width="14.85546875" style="7" customWidth="1"/>
    <col min="4569" max="4817" width="9.140625" style="7"/>
    <col min="4818" max="4818" width="40.140625" style="7" customWidth="1"/>
    <col min="4819" max="4819" width="6.5703125" style="7" customWidth="1"/>
    <col min="4820" max="4820" width="5.85546875" style="7" customWidth="1"/>
    <col min="4821" max="4821" width="7.28515625" style="7" customWidth="1"/>
    <col min="4822" max="4822" width="7.42578125" style="7" customWidth="1"/>
    <col min="4823" max="4823" width="16" style="7" bestFit="1" customWidth="1"/>
    <col min="4824" max="4824" width="14.85546875" style="7" customWidth="1"/>
    <col min="4825" max="5073" width="9.140625" style="7"/>
    <col min="5074" max="5074" width="40.140625" style="7" customWidth="1"/>
    <col min="5075" max="5075" width="6.5703125" style="7" customWidth="1"/>
    <col min="5076" max="5076" width="5.85546875" style="7" customWidth="1"/>
    <col min="5077" max="5077" width="7.28515625" style="7" customWidth="1"/>
    <col min="5078" max="5078" width="7.42578125" style="7" customWidth="1"/>
    <col min="5079" max="5079" width="16" style="7" bestFit="1" customWidth="1"/>
    <col min="5080" max="5080" width="14.85546875" style="7" customWidth="1"/>
    <col min="5081" max="5329" width="9.140625" style="7"/>
    <col min="5330" max="5330" width="40.140625" style="7" customWidth="1"/>
    <col min="5331" max="5331" width="6.5703125" style="7" customWidth="1"/>
    <col min="5332" max="5332" width="5.85546875" style="7" customWidth="1"/>
    <col min="5333" max="5333" width="7.28515625" style="7" customWidth="1"/>
    <col min="5334" max="5334" width="7.42578125" style="7" customWidth="1"/>
    <col min="5335" max="5335" width="16" style="7" bestFit="1" customWidth="1"/>
    <col min="5336" max="5336" width="14.85546875" style="7" customWidth="1"/>
    <col min="5337" max="5585" width="9.140625" style="7"/>
    <col min="5586" max="5586" width="40.140625" style="7" customWidth="1"/>
    <col min="5587" max="5587" width="6.5703125" style="7" customWidth="1"/>
    <col min="5588" max="5588" width="5.85546875" style="7" customWidth="1"/>
    <col min="5589" max="5589" width="7.28515625" style="7" customWidth="1"/>
    <col min="5590" max="5590" width="7.42578125" style="7" customWidth="1"/>
    <col min="5591" max="5591" width="16" style="7" bestFit="1" customWidth="1"/>
    <col min="5592" max="5592" width="14.85546875" style="7" customWidth="1"/>
    <col min="5593" max="5841" width="9.140625" style="7"/>
    <col min="5842" max="5842" width="40.140625" style="7" customWidth="1"/>
    <col min="5843" max="5843" width="6.5703125" style="7" customWidth="1"/>
    <col min="5844" max="5844" width="5.85546875" style="7" customWidth="1"/>
    <col min="5845" max="5845" width="7.28515625" style="7" customWidth="1"/>
    <col min="5846" max="5846" width="7.42578125" style="7" customWidth="1"/>
    <col min="5847" max="5847" width="16" style="7" bestFit="1" customWidth="1"/>
    <col min="5848" max="5848" width="14.85546875" style="7" customWidth="1"/>
    <col min="5849" max="6097" width="9.140625" style="7"/>
    <col min="6098" max="6098" width="40.140625" style="7" customWidth="1"/>
    <col min="6099" max="6099" width="6.5703125" style="7" customWidth="1"/>
    <col min="6100" max="6100" width="5.85546875" style="7" customWidth="1"/>
    <col min="6101" max="6101" width="7.28515625" style="7" customWidth="1"/>
    <col min="6102" max="6102" width="7.42578125" style="7" customWidth="1"/>
    <col min="6103" max="6103" width="16" style="7" bestFit="1" customWidth="1"/>
    <col min="6104" max="6104" width="14.85546875" style="7" customWidth="1"/>
    <col min="6105" max="6353" width="9.140625" style="7"/>
    <col min="6354" max="6354" width="40.140625" style="7" customWidth="1"/>
    <col min="6355" max="6355" width="6.5703125" style="7" customWidth="1"/>
    <col min="6356" max="6356" width="5.85546875" style="7" customWidth="1"/>
    <col min="6357" max="6357" width="7.28515625" style="7" customWidth="1"/>
    <col min="6358" max="6358" width="7.42578125" style="7" customWidth="1"/>
    <col min="6359" max="6359" width="16" style="7" bestFit="1" customWidth="1"/>
    <col min="6360" max="6360" width="14.85546875" style="7" customWidth="1"/>
    <col min="6361" max="6609" width="9.140625" style="7"/>
    <col min="6610" max="6610" width="40.140625" style="7" customWidth="1"/>
    <col min="6611" max="6611" width="6.5703125" style="7" customWidth="1"/>
    <col min="6612" max="6612" width="5.85546875" style="7" customWidth="1"/>
    <col min="6613" max="6613" width="7.28515625" style="7" customWidth="1"/>
    <col min="6614" max="6614" width="7.42578125" style="7" customWidth="1"/>
    <col min="6615" max="6615" width="16" style="7" bestFit="1" customWidth="1"/>
    <col min="6616" max="6616" width="14.85546875" style="7" customWidth="1"/>
    <col min="6617" max="6865" width="9.140625" style="7"/>
    <col min="6866" max="6866" width="40.140625" style="7" customWidth="1"/>
    <col min="6867" max="6867" width="6.5703125" style="7" customWidth="1"/>
    <col min="6868" max="6868" width="5.85546875" style="7" customWidth="1"/>
    <col min="6869" max="6869" width="7.28515625" style="7" customWidth="1"/>
    <col min="6870" max="6870" width="7.42578125" style="7" customWidth="1"/>
    <col min="6871" max="6871" width="16" style="7" bestFit="1" customWidth="1"/>
    <col min="6872" max="6872" width="14.85546875" style="7" customWidth="1"/>
    <col min="6873" max="7121" width="9.140625" style="7"/>
    <col min="7122" max="7122" width="40.140625" style="7" customWidth="1"/>
    <col min="7123" max="7123" width="6.5703125" style="7" customWidth="1"/>
    <col min="7124" max="7124" width="5.85546875" style="7" customWidth="1"/>
    <col min="7125" max="7125" width="7.28515625" style="7" customWidth="1"/>
    <col min="7126" max="7126" width="7.42578125" style="7" customWidth="1"/>
    <col min="7127" max="7127" width="16" style="7" bestFit="1" customWidth="1"/>
    <col min="7128" max="7128" width="14.85546875" style="7" customWidth="1"/>
    <col min="7129" max="7377" width="9.140625" style="7"/>
    <col min="7378" max="7378" width="40.140625" style="7" customWidth="1"/>
    <col min="7379" max="7379" width="6.5703125" style="7" customWidth="1"/>
    <col min="7380" max="7380" width="5.85546875" style="7" customWidth="1"/>
    <col min="7381" max="7381" width="7.28515625" style="7" customWidth="1"/>
    <col min="7382" max="7382" width="7.42578125" style="7" customWidth="1"/>
    <col min="7383" max="7383" width="16" style="7" bestFit="1" customWidth="1"/>
    <col min="7384" max="7384" width="14.85546875" style="7" customWidth="1"/>
    <col min="7385" max="7633" width="9.140625" style="7"/>
    <col min="7634" max="7634" width="40.140625" style="7" customWidth="1"/>
    <col min="7635" max="7635" width="6.5703125" style="7" customWidth="1"/>
    <col min="7636" max="7636" width="5.85546875" style="7" customWidth="1"/>
    <col min="7637" max="7637" width="7.28515625" style="7" customWidth="1"/>
    <col min="7638" max="7638" width="7.42578125" style="7" customWidth="1"/>
    <col min="7639" max="7639" width="16" style="7" bestFit="1" customWidth="1"/>
    <col min="7640" max="7640" width="14.85546875" style="7" customWidth="1"/>
    <col min="7641" max="7889" width="9.140625" style="7"/>
    <col min="7890" max="7890" width="40.140625" style="7" customWidth="1"/>
    <col min="7891" max="7891" width="6.5703125" style="7" customWidth="1"/>
    <col min="7892" max="7892" width="5.85546875" style="7" customWidth="1"/>
    <col min="7893" max="7893" width="7.28515625" style="7" customWidth="1"/>
    <col min="7894" max="7894" width="7.42578125" style="7" customWidth="1"/>
    <col min="7895" max="7895" width="16" style="7" bestFit="1" customWidth="1"/>
    <col min="7896" max="7896" width="14.85546875" style="7" customWidth="1"/>
    <col min="7897" max="8145" width="9.140625" style="7"/>
    <col min="8146" max="8146" width="40.140625" style="7" customWidth="1"/>
    <col min="8147" max="8147" width="6.5703125" style="7" customWidth="1"/>
    <col min="8148" max="8148" width="5.85546875" style="7" customWidth="1"/>
    <col min="8149" max="8149" width="7.28515625" style="7" customWidth="1"/>
    <col min="8150" max="8150" width="7.42578125" style="7" customWidth="1"/>
    <col min="8151" max="8151" width="16" style="7" bestFit="1" customWidth="1"/>
    <col min="8152" max="8152" width="14.85546875" style="7" customWidth="1"/>
    <col min="8153" max="8401" width="9.140625" style="7"/>
    <col min="8402" max="8402" width="40.140625" style="7" customWidth="1"/>
    <col min="8403" max="8403" width="6.5703125" style="7" customWidth="1"/>
    <col min="8404" max="8404" width="5.85546875" style="7" customWidth="1"/>
    <col min="8405" max="8405" width="7.28515625" style="7" customWidth="1"/>
    <col min="8406" max="8406" width="7.42578125" style="7" customWidth="1"/>
    <col min="8407" max="8407" width="16" style="7" bestFit="1" customWidth="1"/>
    <col min="8408" max="8408" width="14.85546875" style="7" customWidth="1"/>
    <col min="8409" max="8657" width="9.140625" style="7"/>
    <col min="8658" max="8658" width="40.140625" style="7" customWidth="1"/>
    <col min="8659" max="8659" width="6.5703125" style="7" customWidth="1"/>
    <col min="8660" max="8660" width="5.85546875" style="7" customWidth="1"/>
    <col min="8661" max="8661" width="7.28515625" style="7" customWidth="1"/>
    <col min="8662" max="8662" width="7.42578125" style="7" customWidth="1"/>
    <col min="8663" max="8663" width="16" style="7" bestFit="1" customWidth="1"/>
    <col min="8664" max="8664" width="14.85546875" style="7" customWidth="1"/>
    <col min="8665" max="8913" width="9.140625" style="7"/>
    <col min="8914" max="8914" width="40.140625" style="7" customWidth="1"/>
    <col min="8915" max="8915" width="6.5703125" style="7" customWidth="1"/>
    <col min="8916" max="8916" width="5.85546875" style="7" customWidth="1"/>
    <col min="8917" max="8917" width="7.28515625" style="7" customWidth="1"/>
    <col min="8918" max="8918" width="7.42578125" style="7" customWidth="1"/>
    <col min="8919" max="8919" width="16" style="7" bestFit="1" customWidth="1"/>
    <col min="8920" max="8920" width="14.85546875" style="7" customWidth="1"/>
    <col min="8921" max="9169" width="9.140625" style="7"/>
    <col min="9170" max="9170" width="40.140625" style="7" customWidth="1"/>
    <col min="9171" max="9171" width="6.5703125" style="7" customWidth="1"/>
    <col min="9172" max="9172" width="5.85546875" style="7" customWidth="1"/>
    <col min="9173" max="9173" width="7.28515625" style="7" customWidth="1"/>
    <col min="9174" max="9174" width="7.42578125" style="7" customWidth="1"/>
    <col min="9175" max="9175" width="16" style="7" bestFit="1" customWidth="1"/>
    <col min="9176" max="9176" width="14.85546875" style="7" customWidth="1"/>
    <col min="9177" max="9425" width="9.140625" style="7"/>
    <col min="9426" max="9426" width="40.140625" style="7" customWidth="1"/>
    <col min="9427" max="9427" width="6.5703125" style="7" customWidth="1"/>
    <col min="9428" max="9428" width="5.85546875" style="7" customWidth="1"/>
    <col min="9429" max="9429" width="7.28515625" style="7" customWidth="1"/>
    <col min="9430" max="9430" width="7.42578125" style="7" customWidth="1"/>
    <col min="9431" max="9431" width="16" style="7" bestFit="1" customWidth="1"/>
    <col min="9432" max="9432" width="14.85546875" style="7" customWidth="1"/>
    <col min="9433" max="9681" width="9.140625" style="7"/>
    <col min="9682" max="9682" width="40.140625" style="7" customWidth="1"/>
    <col min="9683" max="9683" width="6.5703125" style="7" customWidth="1"/>
    <col min="9684" max="9684" width="5.85546875" style="7" customWidth="1"/>
    <col min="9685" max="9685" width="7.28515625" style="7" customWidth="1"/>
    <col min="9686" max="9686" width="7.42578125" style="7" customWidth="1"/>
    <col min="9687" max="9687" width="16" style="7" bestFit="1" customWidth="1"/>
    <col min="9688" max="9688" width="14.85546875" style="7" customWidth="1"/>
    <col min="9689" max="9937" width="9.140625" style="7"/>
    <col min="9938" max="9938" width="40.140625" style="7" customWidth="1"/>
    <col min="9939" max="9939" width="6.5703125" style="7" customWidth="1"/>
    <col min="9940" max="9940" width="5.85546875" style="7" customWidth="1"/>
    <col min="9941" max="9941" width="7.28515625" style="7" customWidth="1"/>
    <col min="9942" max="9942" width="7.42578125" style="7" customWidth="1"/>
    <col min="9943" max="9943" width="16" style="7" bestFit="1" customWidth="1"/>
    <col min="9944" max="9944" width="14.85546875" style="7" customWidth="1"/>
    <col min="9945" max="10193" width="9.140625" style="7"/>
    <col min="10194" max="10194" width="40.140625" style="7" customWidth="1"/>
    <col min="10195" max="10195" width="6.5703125" style="7" customWidth="1"/>
    <col min="10196" max="10196" width="5.85546875" style="7" customWidth="1"/>
    <col min="10197" max="10197" width="7.28515625" style="7" customWidth="1"/>
    <col min="10198" max="10198" width="7.42578125" style="7" customWidth="1"/>
    <col min="10199" max="10199" width="16" style="7" bestFit="1" customWidth="1"/>
    <col min="10200" max="10200" width="14.85546875" style="7" customWidth="1"/>
    <col min="10201" max="10449" width="9.140625" style="7"/>
    <col min="10450" max="10450" width="40.140625" style="7" customWidth="1"/>
    <col min="10451" max="10451" width="6.5703125" style="7" customWidth="1"/>
    <col min="10452" max="10452" width="5.85546875" style="7" customWidth="1"/>
    <col min="10453" max="10453" width="7.28515625" style="7" customWidth="1"/>
    <col min="10454" max="10454" width="7.42578125" style="7" customWidth="1"/>
    <col min="10455" max="10455" width="16" style="7" bestFit="1" customWidth="1"/>
    <col min="10456" max="10456" width="14.85546875" style="7" customWidth="1"/>
    <col min="10457" max="10705" width="9.140625" style="7"/>
    <col min="10706" max="10706" width="40.140625" style="7" customWidth="1"/>
    <col min="10707" max="10707" width="6.5703125" style="7" customWidth="1"/>
    <col min="10708" max="10708" width="5.85546875" style="7" customWidth="1"/>
    <col min="10709" max="10709" width="7.28515625" style="7" customWidth="1"/>
    <col min="10710" max="10710" width="7.42578125" style="7" customWidth="1"/>
    <col min="10711" max="10711" width="16" style="7" bestFit="1" customWidth="1"/>
    <col min="10712" max="10712" width="14.85546875" style="7" customWidth="1"/>
    <col min="10713" max="10961" width="9.140625" style="7"/>
    <col min="10962" max="10962" width="40.140625" style="7" customWidth="1"/>
    <col min="10963" max="10963" width="6.5703125" style="7" customWidth="1"/>
    <col min="10964" max="10964" width="5.85546875" style="7" customWidth="1"/>
    <col min="10965" max="10965" width="7.28515625" style="7" customWidth="1"/>
    <col min="10966" max="10966" width="7.42578125" style="7" customWidth="1"/>
    <col min="10967" max="10967" width="16" style="7" bestFit="1" customWidth="1"/>
    <col min="10968" max="10968" width="14.85546875" style="7" customWidth="1"/>
    <col min="10969" max="11217" width="9.140625" style="7"/>
    <col min="11218" max="11218" width="40.140625" style="7" customWidth="1"/>
    <col min="11219" max="11219" width="6.5703125" style="7" customWidth="1"/>
    <col min="11220" max="11220" width="5.85546875" style="7" customWidth="1"/>
    <col min="11221" max="11221" width="7.28515625" style="7" customWidth="1"/>
    <col min="11222" max="11222" width="7.42578125" style="7" customWidth="1"/>
    <col min="11223" max="11223" width="16" style="7" bestFit="1" customWidth="1"/>
    <col min="11224" max="11224" width="14.85546875" style="7" customWidth="1"/>
    <col min="11225" max="11473" width="9.140625" style="7"/>
    <col min="11474" max="11474" width="40.140625" style="7" customWidth="1"/>
    <col min="11475" max="11475" width="6.5703125" style="7" customWidth="1"/>
    <col min="11476" max="11476" width="5.85546875" style="7" customWidth="1"/>
    <col min="11477" max="11477" width="7.28515625" style="7" customWidth="1"/>
    <col min="11478" max="11478" width="7.42578125" style="7" customWidth="1"/>
    <col min="11479" max="11479" width="16" style="7" bestFit="1" customWidth="1"/>
    <col min="11480" max="11480" width="14.85546875" style="7" customWidth="1"/>
    <col min="11481" max="11729" width="9.140625" style="7"/>
    <col min="11730" max="11730" width="40.140625" style="7" customWidth="1"/>
    <col min="11731" max="11731" width="6.5703125" style="7" customWidth="1"/>
    <col min="11732" max="11732" width="5.85546875" style="7" customWidth="1"/>
    <col min="11733" max="11733" width="7.28515625" style="7" customWidth="1"/>
    <col min="11734" max="11734" width="7.42578125" style="7" customWidth="1"/>
    <col min="11735" max="11735" width="16" style="7" bestFit="1" customWidth="1"/>
    <col min="11736" max="11736" width="14.85546875" style="7" customWidth="1"/>
    <col min="11737" max="11985" width="9.140625" style="7"/>
    <col min="11986" max="11986" width="40.140625" style="7" customWidth="1"/>
    <col min="11987" max="11987" width="6.5703125" style="7" customWidth="1"/>
    <col min="11988" max="11988" width="5.85546875" style="7" customWidth="1"/>
    <col min="11989" max="11989" width="7.28515625" style="7" customWidth="1"/>
    <col min="11990" max="11990" width="7.42578125" style="7" customWidth="1"/>
    <col min="11991" max="11991" width="16" style="7" bestFit="1" customWidth="1"/>
    <col min="11992" max="11992" width="14.85546875" style="7" customWidth="1"/>
    <col min="11993" max="12241" width="9.140625" style="7"/>
    <col min="12242" max="12242" width="40.140625" style="7" customWidth="1"/>
    <col min="12243" max="12243" width="6.5703125" style="7" customWidth="1"/>
    <col min="12244" max="12244" width="5.85546875" style="7" customWidth="1"/>
    <col min="12245" max="12245" width="7.28515625" style="7" customWidth="1"/>
    <col min="12246" max="12246" width="7.42578125" style="7" customWidth="1"/>
    <col min="12247" max="12247" width="16" style="7" bestFit="1" customWidth="1"/>
    <col min="12248" max="12248" width="14.85546875" style="7" customWidth="1"/>
    <col min="12249" max="12497" width="9.140625" style="7"/>
    <col min="12498" max="12498" width="40.140625" style="7" customWidth="1"/>
    <col min="12499" max="12499" width="6.5703125" style="7" customWidth="1"/>
    <col min="12500" max="12500" width="5.85546875" style="7" customWidth="1"/>
    <col min="12501" max="12501" width="7.28515625" style="7" customWidth="1"/>
    <col min="12502" max="12502" width="7.42578125" style="7" customWidth="1"/>
    <col min="12503" max="12503" width="16" style="7" bestFit="1" customWidth="1"/>
    <col min="12504" max="12504" width="14.85546875" style="7" customWidth="1"/>
    <col min="12505" max="12753" width="9.140625" style="7"/>
    <col min="12754" max="12754" width="40.140625" style="7" customWidth="1"/>
    <col min="12755" max="12755" width="6.5703125" style="7" customWidth="1"/>
    <col min="12756" max="12756" width="5.85546875" style="7" customWidth="1"/>
    <col min="12757" max="12757" width="7.28515625" style="7" customWidth="1"/>
    <col min="12758" max="12758" width="7.42578125" style="7" customWidth="1"/>
    <col min="12759" max="12759" width="16" style="7" bestFit="1" customWidth="1"/>
    <col min="12760" max="12760" width="14.85546875" style="7" customWidth="1"/>
    <col min="12761" max="13009" width="9.140625" style="7"/>
    <col min="13010" max="13010" width="40.140625" style="7" customWidth="1"/>
    <col min="13011" max="13011" width="6.5703125" style="7" customWidth="1"/>
    <col min="13012" max="13012" width="5.85546875" style="7" customWidth="1"/>
    <col min="13013" max="13013" width="7.28515625" style="7" customWidth="1"/>
    <col min="13014" max="13014" width="7.42578125" style="7" customWidth="1"/>
    <col min="13015" max="13015" width="16" style="7" bestFit="1" customWidth="1"/>
    <col min="13016" max="13016" width="14.85546875" style="7" customWidth="1"/>
    <col min="13017" max="13265" width="9.140625" style="7"/>
    <col min="13266" max="13266" width="40.140625" style="7" customWidth="1"/>
    <col min="13267" max="13267" width="6.5703125" style="7" customWidth="1"/>
    <col min="13268" max="13268" width="5.85546875" style="7" customWidth="1"/>
    <col min="13269" max="13269" width="7.28515625" style="7" customWidth="1"/>
    <col min="13270" max="13270" width="7.42578125" style="7" customWidth="1"/>
    <col min="13271" max="13271" width="16" style="7" bestFit="1" customWidth="1"/>
    <col min="13272" max="13272" width="14.85546875" style="7" customWidth="1"/>
    <col min="13273" max="13521" width="9.140625" style="7"/>
    <col min="13522" max="13522" width="40.140625" style="7" customWidth="1"/>
    <col min="13523" max="13523" width="6.5703125" style="7" customWidth="1"/>
    <col min="13524" max="13524" width="5.85546875" style="7" customWidth="1"/>
    <col min="13525" max="13525" width="7.28515625" style="7" customWidth="1"/>
    <col min="13526" max="13526" width="7.42578125" style="7" customWidth="1"/>
    <col min="13527" max="13527" width="16" style="7" bestFit="1" customWidth="1"/>
    <col min="13528" max="13528" width="14.85546875" style="7" customWidth="1"/>
    <col min="13529" max="13777" width="9.140625" style="7"/>
    <col min="13778" max="13778" width="40.140625" style="7" customWidth="1"/>
    <col min="13779" max="13779" width="6.5703125" style="7" customWidth="1"/>
    <col min="13780" max="13780" width="5.85546875" style="7" customWidth="1"/>
    <col min="13781" max="13781" width="7.28515625" style="7" customWidth="1"/>
    <col min="13782" max="13782" width="7.42578125" style="7" customWidth="1"/>
    <col min="13783" max="13783" width="16" style="7" bestFit="1" customWidth="1"/>
    <col min="13784" max="13784" width="14.85546875" style="7" customWidth="1"/>
    <col min="13785" max="14033" width="9.140625" style="7"/>
    <col min="14034" max="14034" width="40.140625" style="7" customWidth="1"/>
    <col min="14035" max="14035" width="6.5703125" style="7" customWidth="1"/>
    <col min="14036" max="14036" width="5.85546875" style="7" customWidth="1"/>
    <col min="14037" max="14037" width="7.28515625" style="7" customWidth="1"/>
    <col min="14038" max="14038" width="7.42578125" style="7" customWidth="1"/>
    <col min="14039" max="14039" width="16" style="7" bestFit="1" customWidth="1"/>
    <col min="14040" max="14040" width="14.85546875" style="7" customWidth="1"/>
    <col min="14041" max="14289" width="9.140625" style="7"/>
    <col min="14290" max="14290" width="40.140625" style="7" customWidth="1"/>
    <col min="14291" max="14291" width="6.5703125" style="7" customWidth="1"/>
    <col min="14292" max="14292" width="5.85546875" style="7" customWidth="1"/>
    <col min="14293" max="14293" width="7.28515625" style="7" customWidth="1"/>
    <col min="14294" max="14294" width="7.42578125" style="7" customWidth="1"/>
    <col min="14295" max="14295" width="16" style="7" bestFit="1" customWidth="1"/>
    <col min="14296" max="14296" width="14.85546875" style="7" customWidth="1"/>
    <col min="14297" max="14545" width="9.140625" style="7"/>
    <col min="14546" max="14546" width="40.140625" style="7" customWidth="1"/>
    <col min="14547" max="14547" width="6.5703125" style="7" customWidth="1"/>
    <col min="14548" max="14548" width="5.85546875" style="7" customWidth="1"/>
    <col min="14549" max="14549" width="7.28515625" style="7" customWidth="1"/>
    <col min="14550" max="14550" width="7.42578125" style="7" customWidth="1"/>
    <col min="14551" max="14551" width="16" style="7" bestFit="1" customWidth="1"/>
    <col min="14552" max="14552" width="14.85546875" style="7" customWidth="1"/>
    <col min="14553" max="14801" width="9.140625" style="7"/>
    <col min="14802" max="14802" width="40.140625" style="7" customWidth="1"/>
    <col min="14803" max="14803" width="6.5703125" style="7" customWidth="1"/>
    <col min="14804" max="14804" width="5.85546875" style="7" customWidth="1"/>
    <col min="14805" max="14805" width="7.28515625" style="7" customWidth="1"/>
    <col min="14806" max="14806" width="7.42578125" style="7" customWidth="1"/>
    <col min="14807" max="14807" width="16" style="7" bestFit="1" customWidth="1"/>
    <col min="14808" max="14808" width="14.85546875" style="7" customWidth="1"/>
    <col min="14809" max="15057" width="9.140625" style="7"/>
    <col min="15058" max="15058" width="40.140625" style="7" customWidth="1"/>
    <col min="15059" max="15059" width="6.5703125" style="7" customWidth="1"/>
    <col min="15060" max="15060" width="5.85546875" style="7" customWidth="1"/>
    <col min="15061" max="15061" width="7.28515625" style="7" customWidth="1"/>
    <col min="15062" max="15062" width="7.42578125" style="7" customWidth="1"/>
    <col min="15063" max="15063" width="16" style="7" bestFit="1" customWidth="1"/>
    <col min="15064" max="15064" width="14.85546875" style="7" customWidth="1"/>
    <col min="15065" max="15313" width="9.140625" style="7"/>
    <col min="15314" max="15314" width="40.140625" style="7" customWidth="1"/>
    <col min="15315" max="15315" width="6.5703125" style="7" customWidth="1"/>
    <col min="15316" max="15316" width="5.85546875" style="7" customWidth="1"/>
    <col min="15317" max="15317" width="7.28515625" style="7" customWidth="1"/>
    <col min="15318" max="15318" width="7.42578125" style="7" customWidth="1"/>
    <col min="15319" max="15319" width="16" style="7" bestFit="1" customWidth="1"/>
    <col min="15320" max="15320" width="14.85546875" style="7" customWidth="1"/>
    <col min="15321" max="15569" width="9.140625" style="7"/>
    <col min="15570" max="15570" width="40.140625" style="7" customWidth="1"/>
    <col min="15571" max="15571" width="6.5703125" style="7" customWidth="1"/>
    <col min="15572" max="15572" width="5.85546875" style="7" customWidth="1"/>
    <col min="15573" max="15573" width="7.28515625" style="7" customWidth="1"/>
    <col min="15574" max="15574" width="7.42578125" style="7" customWidth="1"/>
    <col min="15575" max="15575" width="16" style="7" bestFit="1" customWidth="1"/>
    <col min="15576" max="15576" width="14.85546875" style="7" customWidth="1"/>
    <col min="15577" max="15825" width="9.140625" style="7"/>
    <col min="15826" max="15826" width="40.140625" style="7" customWidth="1"/>
    <col min="15827" max="15827" width="6.5703125" style="7" customWidth="1"/>
    <col min="15828" max="15828" width="5.85546875" style="7" customWidth="1"/>
    <col min="15829" max="15829" width="7.28515625" style="7" customWidth="1"/>
    <col min="15830" max="15830" width="7.42578125" style="7" customWidth="1"/>
    <col min="15831" max="15831" width="16" style="7" bestFit="1" customWidth="1"/>
    <col min="15832" max="15832" width="14.85546875" style="7" customWidth="1"/>
    <col min="15833" max="16081" width="9.140625" style="7"/>
    <col min="16082" max="16082" width="40.140625" style="7" customWidth="1"/>
    <col min="16083" max="16083" width="6.5703125" style="7" customWidth="1"/>
    <col min="16084" max="16084" width="5.85546875" style="7" customWidth="1"/>
    <col min="16085" max="16085" width="7.28515625" style="7" customWidth="1"/>
    <col min="16086" max="16086" width="7.42578125" style="7" customWidth="1"/>
    <col min="16087" max="16087" width="16" style="7" bestFit="1" customWidth="1"/>
    <col min="16088" max="16088" width="14.85546875" style="7" customWidth="1"/>
    <col min="16089" max="16384" width="9.140625" style="7"/>
  </cols>
  <sheetData>
    <row r="1" spans="1:10" s="1" customFormat="1" ht="12.75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s="1" customFormat="1" ht="12.75" x14ac:dyDescent="0.25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s="1" customFormat="1" ht="18" customHeight="1" x14ac:dyDescent="0.2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s="1" customFormat="1" ht="21" customHeight="1" x14ac:dyDescent="0.25">
      <c r="A4" s="56" t="s">
        <v>3</v>
      </c>
      <c r="B4" s="56"/>
      <c r="C4" s="56"/>
      <c r="D4" s="56"/>
      <c r="E4" s="56"/>
      <c r="F4" s="56"/>
      <c r="G4" s="56"/>
      <c r="H4" s="56"/>
      <c r="I4" s="2"/>
      <c r="J4" s="2"/>
    </row>
    <row r="5" spans="1:10" s="1" customFormat="1" ht="12.75" x14ac:dyDescent="0.25">
      <c r="A5" s="58" t="s">
        <v>4</v>
      </c>
      <c r="B5" s="58"/>
      <c r="C5" s="58"/>
      <c r="D5" s="58"/>
      <c r="E5" s="58"/>
      <c r="F5" s="58"/>
      <c r="G5" s="58"/>
      <c r="H5" s="58"/>
      <c r="I5" s="58"/>
      <c r="J5" s="58"/>
    </row>
    <row r="6" spans="1:10" s="1" customFormat="1" ht="12.75" x14ac:dyDescent="0.25">
      <c r="A6" s="3"/>
      <c r="B6" s="3"/>
      <c r="C6" s="3"/>
      <c r="D6" s="3"/>
      <c r="E6" s="3"/>
      <c r="F6" s="3"/>
      <c r="G6" s="2"/>
      <c r="H6" s="2"/>
      <c r="I6" s="2"/>
      <c r="J6" s="2"/>
    </row>
    <row r="7" spans="1:10" ht="15" customHeight="1" x14ac:dyDescent="0.25">
      <c r="A7" s="4" t="s">
        <v>3</v>
      </c>
      <c r="C7" s="59"/>
      <c r="D7" s="59"/>
      <c r="E7" s="59"/>
      <c r="F7" s="59"/>
      <c r="G7" s="59"/>
      <c r="H7" s="59"/>
      <c r="J7" s="6" t="s">
        <v>5</v>
      </c>
    </row>
    <row r="8" spans="1:10" ht="25.5" customHeight="1" x14ac:dyDescent="0.25">
      <c r="A8" s="60" t="s">
        <v>6</v>
      </c>
      <c r="B8" s="60" t="s">
        <v>7</v>
      </c>
      <c r="C8" s="60" t="s">
        <v>8</v>
      </c>
      <c r="D8" s="60" t="s">
        <v>9</v>
      </c>
      <c r="E8" s="60" t="s">
        <v>10</v>
      </c>
      <c r="F8" s="60" t="s">
        <v>11</v>
      </c>
      <c r="G8" s="61" t="s">
        <v>12</v>
      </c>
      <c r="H8" s="61"/>
      <c r="I8" s="61" t="s">
        <v>13</v>
      </c>
      <c r="J8" s="61"/>
    </row>
    <row r="9" spans="1:10" ht="58.5" customHeight="1" x14ac:dyDescent="0.25">
      <c r="A9" s="60"/>
      <c r="B9" s="60"/>
      <c r="C9" s="60" t="s">
        <v>3</v>
      </c>
      <c r="D9" s="60" t="s">
        <v>3</v>
      </c>
      <c r="E9" s="60" t="s">
        <v>3</v>
      </c>
      <c r="F9" s="60" t="s">
        <v>3</v>
      </c>
      <c r="G9" s="8" t="s">
        <v>14</v>
      </c>
      <c r="H9" s="9" t="s">
        <v>15</v>
      </c>
      <c r="I9" s="8" t="s">
        <v>14</v>
      </c>
      <c r="J9" s="9" t="s">
        <v>15</v>
      </c>
    </row>
    <row r="10" spans="1:10" x14ac:dyDescent="0.25">
      <c r="A10" s="10" t="s">
        <v>16</v>
      </c>
      <c r="B10" s="11">
        <v>701</v>
      </c>
      <c r="C10" s="11"/>
      <c r="D10" s="11"/>
      <c r="E10" s="11"/>
      <c r="F10" s="11"/>
      <c r="G10" s="12">
        <f>G11+G94+G123+G181</f>
        <v>106306741.22</v>
      </c>
      <c r="H10" s="12">
        <f>H11+H94+H123+H181</f>
        <v>20022337.539999999</v>
      </c>
      <c r="I10" s="12">
        <f>I11+I94+I123+I181</f>
        <v>107450250.17999999</v>
      </c>
      <c r="J10" s="12">
        <f>J11+J94+J123+J181</f>
        <v>21003124.300000001</v>
      </c>
    </row>
    <row r="11" spans="1:10" x14ac:dyDescent="0.25">
      <c r="A11" s="13" t="s">
        <v>17</v>
      </c>
      <c r="B11" s="14">
        <v>701</v>
      </c>
      <c r="C11" s="15" t="s">
        <v>18</v>
      </c>
      <c r="D11" s="15" t="s">
        <v>3</v>
      </c>
      <c r="E11" s="15" t="s">
        <v>3</v>
      </c>
      <c r="F11" s="14" t="s">
        <v>3</v>
      </c>
      <c r="G11" s="16">
        <f>G22+G55+G49+G12+G44</f>
        <v>53200528.969999999</v>
      </c>
      <c r="H11" s="16">
        <f>H22+H55+H49+H12+H44</f>
        <v>1611373.22</v>
      </c>
      <c r="I11" s="16">
        <f>I22+I55+I49+I12+I44</f>
        <v>53374003.93</v>
      </c>
      <c r="J11" s="16">
        <f>J22+J55+J49+J12+J44</f>
        <v>1623925.98</v>
      </c>
    </row>
    <row r="12" spans="1:10" ht="24" x14ac:dyDescent="0.25">
      <c r="A12" s="13" t="s">
        <v>19</v>
      </c>
      <c r="B12" s="14">
        <v>701</v>
      </c>
      <c r="C12" s="15" t="s">
        <v>18</v>
      </c>
      <c r="D12" s="15" t="s">
        <v>20</v>
      </c>
      <c r="E12" s="15"/>
      <c r="F12" s="14"/>
      <c r="G12" s="16">
        <f t="shared" ref="G12:J13" si="0">G13</f>
        <v>3119105.18</v>
      </c>
      <c r="H12" s="16">
        <f t="shared" si="0"/>
        <v>0</v>
      </c>
      <c r="I12" s="16">
        <f t="shared" si="0"/>
        <v>3219105.18</v>
      </c>
      <c r="J12" s="16">
        <f t="shared" si="0"/>
        <v>0</v>
      </c>
    </row>
    <row r="13" spans="1:10" x14ac:dyDescent="0.25">
      <c r="A13" s="17" t="s">
        <v>21</v>
      </c>
      <c r="B13" s="14">
        <v>701</v>
      </c>
      <c r="C13" s="15" t="s">
        <v>18</v>
      </c>
      <c r="D13" s="15" t="s">
        <v>20</v>
      </c>
      <c r="E13" s="15" t="s">
        <v>22</v>
      </c>
      <c r="F13" s="14"/>
      <c r="G13" s="16">
        <f t="shared" si="0"/>
        <v>3119105.18</v>
      </c>
      <c r="H13" s="16">
        <f t="shared" si="0"/>
        <v>0</v>
      </c>
      <c r="I13" s="16">
        <f t="shared" si="0"/>
        <v>3219105.18</v>
      </c>
      <c r="J13" s="16">
        <f t="shared" si="0"/>
        <v>0</v>
      </c>
    </row>
    <row r="14" spans="1:10" ht="24" x14ac:dyDescent="0.25">
      <c r="A14" s="17" t="s">
        <v>23</v>
      </c>
      <c r="B14" s="14">
        <v>701</v>
      </c>
      <c r="C14" s="15" t="s">
        <v>18</v>
      </c>
      <c r="D14" s="15" t="s">
        <v>20</v>
      </c>
      <c r="E14" s="15" t="s">
        <v>24</v>
      </c>
      <c r="F14" s="14"/>
      <c r="G14" s="16">
        <f>G15+G17+G20</f>
        <v>3119105.18</v>
      </c>
      <c r="H14" s="16">
        <f>H15+H17+H20</f>
        <v>0</v>
      </c>
      <c r="I14" s="16">
        <f>I15+I17+I20</f>
        <v>3219105.18</v>
      </c>
      <c r="J14" s="16">
        <f>J15+J17+J20</f>
        <v>0</v>
      </c>
    </row>
    <row r="15" spans="1:10" ht="24" x14ac:dyDescent="0.25">
      <c r="A15" s="18" t="s">
        <v>25</v>
      </c>
      <c r="B15" s="14">
        <v>701</v>
      </c>
      <c r="C15" s="15" t="s">
        <v>18</v>
      </c>
      <c r="D15" s="15" t="s">
        <v>20</v>
      </c>
      <c r="E15" s="15" t="s">
        <v>26</v>
      </c>
      <c r="F15" s="14"/>
      <c r="G15" s="16">
        <f>G16</f>
        <v>2719105.18</v>
      </c>
      <c r="H15" s="16">
        <f t="shared" ref="H15:J15" si="1">H16</f>
        <v>0</v>
      </c>
      <c r="I15" s="16">
        <f t="shared" si="1"/>
        <v>2719105.18</v>
      </c>
      <c r="J15" s="16">
        <f t="shared" si="1"/>
        <v>0</v>
      </c>
    </row>
    <row r="16" spans="1:10" ht="48" x14ac:dyDescent="0.25">
      <c r="A16" s="18" t="s">
        <v>27</v>
      </c>
      <c r="B16" s="14">
        <v>701</v>
      </c>
      <c r="C16" s="15" t="s">
        <v>18</v>
      </c>
      <c r="D16" s="15" t="s">
        <v>20</v>
      </c>
      <c r="E16" s="15" t="s">
        <v>26</v>
      </c>
      <c r="F16" s="14">
        <v>100</v>
      </c>
      <c r="G16" s="16">
        <v>2719105.18</v>
      </c>
      <c r="H16" s="16"/>
      <c r="I16" s="16">
        <v>2719105.18</v>
      </c>
      <c r="J16" s="16"/>
    </row>
    <row r="17" spans="1:10" ht="24" x14ac:dyDescent="0.25">
      <c r="A17" s="19" t="s">
        <v>28</v>
      </c>
      <c r="B17" s="14">
        <v>701</v>
      </c>
      <c r="C17" s="15" t="s">
        <v>18</v>
      </c>
      <c r="D17" s="15" t="s">
        <v>20</v>
      </c>
      <c r="E17" s="15" t="s">
        <v>29</v>
      </c>
      <c r="F17" s="14"/>
      <c r="G17" s="16">
        <f>SUM(G18:G19)</f>
        <v>400000</v>
      </c>
      <c r="H17" s="16">
        <f t="shared" ref="H17:J17" si="2">SUM(H18:H19)</f>
        <v>0</v>
      </c>
      <c r="I17" s="16">
        <f t="shared" si="2"/>
        <v>400000</v>
      </c>
      <c r="J17" s="16">
        <f t="shared" si="2"/>
        <v>0</v>
      </c>
    </row>
    <row r="18" spans="1:10" ht="48" x14ac:dyDescent="0.25">
      <c r="A18" s="18" t="s">
        <v>27</v>
      </c>
      <c r="B18" s="14">
        <v>701</v>
      </c>
      <c r="C18" s="15" t="s">
        <v>18</v>
      </c>
      <c r="D18" s="15" t="s">
        <v>20</v>
      </c>
      <c r="E18" s="15" t="s">
        <v>29</v>
      </c>
      <c r="F18" s="14">
        <v>100</v>
      </c>
      <c r="G18" s="16">
        <v>270000</v>
      </c>
      <c r="H18" s="16"/>
      <c r="I18" s="16">
        <v>270000</v>
      </c>
      <c r="J18" s="16"/>
    </row>
    <row r="19" spans="1:10" ht="24" x14ac:dyDescent="0.25">
      <c r="A19" s="18" t="s">
        <v>30</v>
      </c>
      <c r="B19" s="14">
        <v>701</v>
      </c>
      <c r="C19" s="15" t="s">
        <v>18</v>
      </c>
      <c r="D19" s="15" t="s">
        <v>20</v>
      </c>
      <c r="E19" s="15" t="s">
        <v>29</v>
      </c>
      <c r="F19" s="14">
        <v>200</v>
      </c>
      <c r="G19" s="16">
        <v>130000</v>
      </c>
      <c r="H19" s="16"/>
      <c r="I19" s="16">
        <v>130000</v>
      </c>
      <c r="J19" s="16"/>
    </row>
    <row r="20" spans="1:10" ht="36" x14ac:dyDescent="0.25">
      <c r="A20" s="18" t="s">
        <v>31</v>
      </c>
      <c r="B20" s="14">
        <v>701</v>
      </c>
      <c r="C20" s="15" t="s">
        <v>18</v>
      </c>
      <c r="D20" s="15" t="s">
        <v>20</v>
      </c>
      <c r="E20" s="15" t="s">
        <v>32</v>
      </c>
      <c r="F20" s="14"/>
      <c r="G20" s="16">
        <f>G21</f>
        <v>0</v>
      </c>
      <c r="H20" s="16">
        <f t="shared" ref="H20:J20" si="3">H21</f>
        <v>0</v>
      </c>
      <c r="I20" s="16">
        <f t="shared" si="3"/>
        <v>100000</v>
      </c>
      <c r="J20" s="16">
        <f t="shared" si="3"/>
        <v>0</v>
      </c>
    </row>
    <row r="21" spans="1:10" ht="48" x14ac:dyDescent="0.25">
      <c r="A21" s="18" t="s">
        <v>27</v>
      </c>
      <c r="B21" s="14">
        <v>701</v>
      </c>
      <c r="C21" s="15" t="s">
        <v>18</v>
      </c>
      <c r="D21" s="15" t="s">
        <v>20</v>
      </c>
      <c r="E21" s="15" t="s">
        <v>32</v>
      </c>
      <c r="F21" s="14">
        <v>100</v>
      </c>
      <c r="G21" s="16">
        <v>0</v>
      </c>
      <c r="H21" s="16"/>
      <c r="I21" s="16">
        <v>100000</v>
      </c>
      <c r="J21" s="16"/>
    </row>
    <row r="22" spans="1:10" ht="36" x14ac:dyDescent="0.25">
      <c r="A22" s="18" t="s">
        <v>33</v>
      </c>
      <c r="B22" s="14">
        <v>701</v>
      </c>
      <c r="C22" s="15" t="s">
        <v>18</v>
      </c>
      <c r="D22" s="15" t="s">
        <v>34</v>
      </c>
      <c r="E22" s="15"/>
      <c r="F22" s="14"/>
      <c r="G22" s="16">
        <f>G36+G23</f>
        <v>44253808.630000003</v>
      </c>
      <c r="H22" s="16">
        <f>H36+H23</f>
        <v>0</v>
      </c>
      <c r="I22" s="16">
        <f>I36+I23</f>
        <v>44176448.630000003</v>
      </c>
      <c r="J22" s="16">
        <f>J36+J23</f>
        <v>0</v>
      </c>
    </row>
    <row r="23" spans="1:10" ht="24" x14ac:dyDescent="0.25">
      <c r="A23" s="18" t="s">
        <v>35</v>
      </c>
      <c r="B23" s="14">
        <v>701</v>
      </c>
      <c r="C23" s="15" t="s">
        <v>18</v>
      </c>
      <c r="D23" s="15" t="s">
        <v>34</v>
      </c>
      <c r="E23" s="15" t="s">
        <v>36</v>
      </c>
      <c r="F23" s="14"/>
      <c r="G23" s="16">
        <f>G24</f>
        <v>1440000</v>
      </c>
      <c r="H23" s="16">
        <f>H24</f>
        <v>0</v>
      </c>
      <c r="I23" s="16">
        <f>I24</f>
        <v>1362640</v>
      </c>
      <c r="J23" s="16">
        <f>J24</f>
        <v>0</v>
      </c>
    </row>
    <row r="24" spans="1:10" ht="24" x14ac:dyDescent="0.25">
      <c r="A24" s="18" t="s">
        <v>37</v>
      </c>
      <c r="B24" s="14">
        <v>701</v>
      </c>
      <c r="C24" s="15" t="s">
        <v>18</v>
      </c>
      <c r="D24" s="15" t="s">
        <v>34</v>
      </c>
      <c r="E24" s="15" t="s">
        <v>38</v>
      </c>
      <c r="F24" s="14"/>
      <c r="G24" s="16">
        <f>G25+G29+G33</f>
        <v>1440000</v>
      </c>
      <c r="H24" s="16">
        <f>H25+H29+H33</f>
        <v>0</v>
      </c>
      <c r="I24" s="16">
        <f>I25+I29+I33</f>
        <v>1362640</v>
      </c>
      <c r="J24" s="16">
        <f>J25+J29+J33</f>
        <v>0</v>
      </c>
    </row>
    <row r="25" spans="1:10" ht="24" x14ac:dyDescent="0.25">
      <c r="A25" s="18" t="s">
        <v>39</v>
      </c>
      <c r="B25" s="14">
        <v>701</v>
      </c>
      <c r="C25" s="15" t="s">
        <v>18</v>
      </c>
      <c r="D25" s="15" t="s">
        <v>34</v>
      </c>
      <c r="E25" s="15" t="s">
        <v>40</v>
      </c>
      <c r="F25" s="14"/>
      <c r="G25" s="16">
        <f>+G26</f>
        <v>370000</v>
      </c>
      <c r="H25" s="16">
        <f>+H26</f>
        <v>0</v>
      </c>
      <c r="I25" s="16">
        <f>+I26</f>
        <v>307640</v>
      </c>
      <c r="J25" s="16">
        <f>+J26</f>
        <v>0</v>
      </c>
    </row>
    <row r="26" spans="1:10" x14ac:dyDescent="0.25">
      <c r="A26" s="18" t="s">
        <v>41</v>
      </c>
      <c r="B26" s="14">
        <v>701</v>
      </c>
      <c r="C26" s="15" t="s">
        <v>18</v>
      </c>
      <c r="D26" s="15" t="s">
        <v>34</v>
      </c>
      <c r="E26" s="15" t="s">
        <v>42</v>
      </c>
      <c r="F26" s="14"/>
      <c r="G26" s="16">
        <f>SUM(G27:G28)</f>
        <v>370000</v>
      </c>
      <c r="H26" s="16">
        <f t="shared" ref="H26:J26" si="4">SUM(H27:H28)</f>
        <v>0</v>
      </c>
      <c r="I26" s="16">
        <f t="shared" si="4"/>
        <v>307640</v>
      </c>
      <c r="J26" s="16">
        <f t="shared" si="4"/>
        <v>0</v>
      </c>
    </row>
    <row r="27" spans="1:10" ht="48" x14ac:dyDescent="0.25">
      <c r="A27" s="18" t="s">
        <v>27</v>
      </c>
      <c r="B27" s="14">
        <v>701</v>
      </c>
      <c r="C27" s="15" t="s">
        <v>18</v>
      </c>
      <c r="D27" s="15" t="s">
        <v>34</v>
      </c>
      <c r="E27" s="15" t="s">
        <v>42</v>
      </c>
      <c r="F27" s="14">
        <v>100</v>
      </c>
      <c r="G27" s="16">
        <v>245000</v>
      </c>
      <c r="H27" s="16"/>
      <c r="I27" s="16">
        <v>120640</v>
      </c>
      <c r="J27" s="16"/>
    </row>
    <row r="28" spans="1:10" ht="24" x14ac:dyDescent="0.25">
      <c r="A28" s="18" t="s">
        <v>30</v>
      </c>
      <c r="B28" s="14">
        <v>701</v>
      </c>
      <c r="C28" s="15" t="s">
        <v>18</v>
      </c>
      <c r="D28" s="15" t="s">
        <v>34</v>
      </c>
      <c r="E28" s="15" t="s">
        <v>42</v>
      </c>
      <c r="F28" s="14">
        <v>200</v>
      </c>
      <c r="G28" s="16">
        <v>125000</v>
      </c>
      <c r="H28" s="16"/>
      <c r="I28" s="16">
        <v>187000</v>
      </c>
      <c r="J28" s="16"/>
    </row>
    <row r="29" spans="1:10" ht="24" x14ac:dyDescent="0.25">
      <c r="A29" s="18" t="s">
        <v>43</v>
      </c>
      <c r="B29" s="14">
        <v>701</v>
      </c>
      <c r="C29" s="15" t="s">
        <v>18</v>
      </c>
      <c r="D29" s="15" t="s">
        <v>34</v>
      </c>
      <c r="E29" s="15" t="s">
        <v>44</v>
      </c>
      <c r="F29" s="14"/>
      <c r="G29" s="16">
        <f>G30</f>
        <v>150000</v>
      </c>
      <c r="H29" s="16">
        <f>H30</f>
        <v>0</v>
      </c>
      <c r="I29" s="16">
        <f>I30</f>
        <v>150000</v>
      </c>
      <c r="J29" s="16">
        <f>J30</f>
        <v>0</v>
      </c>
    </row>
    <row r="30" spans="1:10" x14ac:dyDescent="0.25">
      <c r="A30" s="18" t="s">
        <v>41</v>
      </c>
      <c r="B30" s="14">
        <v>701</v>
      </c>
      <c r="C30" s="15" t="s">
        <v>18</v>
      </c>
      <c r="D30" s="15" t="s">
        <v>34</v>
      </c>
      <c r="E30" s="15" t="s">
        <v>45</v>
      </c>
      <c r="F30" s="14"/>
      <c r="G30" s="16">
        <f>SUM(G31:G32)</f>
        <v>150000</v>
      </c>
      <c r="H30" s="16">
        <f t="shared" ref="H30:J30" si="5">SUM(H31:H32)</f>
        <v>0</v>
      </c>
      <c r="I30" s="16">
        <f t="shared" si="5"/>
        <v>150000</v>
      </c>
      <c r="J30" s="16">
        <f t="shared" si="5"/>
        <v>0</v>
      </c>
    </row>
    <row r="31" spans="1:10" ht="48" x14ac:dyDescent="0.25">
      <c r="A31" s="18" t="s">
        <v>27</v>
      </c>
      <c r="B31" s="14">
        <v>701</v>
      </c>
      <c r="C31" s="15" t="s">
        <v>18</v>
      </c>
      <c r="D31" s="15" t="s">
        <v>34</v>
      </c>
      <c r="E31" s="15" t="s">
        <v>45</v>
      </c>
      <c r="F31" s="14">
        <v>100</v>
      </c>
      <c r="G31" s="16">
        <v>150000</v>
      </c>
      <c r="H31" s="16"/>
      <c r="I31" s="16">
        <v>150000</v>
      </c>
      <c r="J31" s="16"/>
    </row>
    <row r="32" spans="1:10" ht="24" hidden="1" x14ac:dyDescent="0.25">
      <c r="A32" s="18" t="s">
        <v>30</v>
      </c>
      <c r="B32" s="14">
        <v>701</v>
      </c>
      <c r="C32" s="15" t="s">
        <v>18</v>
      </c>
      <c r="D32" s="15" t="s">
        <v>34</v>
      </c>
      <c r="E32" s="15" t="s">
        <v>45</v>
      </c>
      <c r="F32" s="14">
        <v>200</v>
      </c>
      <c r="G32" s="16">
        <v>0</v>
      </c>
      <c r="H32" s="16"/>
      <c r="I32" s="16">
        <v>0</v>
      </c>
      <c r="J32" s="16"/>
    </row>
    <row r="33" spans="1:10" ht="48" x14ac:dyDescent="0.25">
      <c r="A33" s="18" t="s">
        <v>46</v>
      </c>
      <c r="B33" s="14">
        <v>701</v>
      </c>
      <c r="C33" s="15" t="s">
        <v>18</v>
      </c>
      <c r="D33" s="15" t="s">
        <v>34</v>
      </c>
      <c r="E33" s="15" t="s">
        <v>47</v>
      </c>
      <c r="F33" s="14"/>
      <c r="G33" s="16">
        <f t="shared" ref="G33:J34" si="6">G34</f>
        <v>920000</v>
      </c>
      <c r="H33" s="16">
        <f t="shared" si="6"/>
        <v>0</v>
      </c>
      <c r="I33" s="16">
        <f t="shared" si="6"/>
        <v>905000</v>
      </c>
      <c r="J33" s="16">
        <f t="shared" si="6"/>
        <v>0</v>
      </c>
    </row>
    <row r="34" spans="1:10" ht="36" x14ac:dyDescent="0.25">
      <c r="A34" s="18" t="s">
        <v>31</v>
      </c>
      <c r="B34" s="14">
        <v>701</v>
      </c>
      <c r="C34" s="15" t="s">
        <v>18</v>
      </c>
      <c r="D34" s="15" t="s">
        <v>34</v>
      </c>
      <c r="E34" s="15" t="s">
        <v>48</v>
      </c>
      <c r="F34" s="14"/>
      <c r="G34" s="16">
        <f t="shared" si="6"/>
        <v>920000</v>
      </c>
      <c r="H34" s="16">
        <f t="shared" si="6"/>
        <v>0</v>
      </c>
      <c r="I34" s="16">
        <f t="shared" si="6"/>
        <v>905000</v>
      </c>
      <c r="J34" s="16">
        <f t="shared" si="6"/>
        <v>0</v>
      </c>
    </row>
    <row r="35" spans="1:10" ht="48" x14ac:dyDescent="0.25">
      <c r="A35" s="18" t="s">
        <v>27</v>
      </c>
      <c r="B35" s="14">
        <v>701</v>
      </c>
      <c r="C35" s="15" t="s">
        <v>18</v>
      </c>
      <c r="D35" s="15" t="s">
        <v>34</v>
      </c>
      <c r="E35" s="15" t="s">
        <v>48</v>
      </c>
      <c r="F35" s="14">
        <v>100</v>
      </c>
      <c r="G35" s="16">
        <v>920000</v>
      </c>
      <c r="H35" s="16"/>
      <c r="I35" s="16">
        <v>905000</v>
      </c>
      <c r="J35" s="16"/>
    </row>
    <row r="36" spans="1:10" x14ac:dyDescent="0.25">
      <c r="A36" s="17" t="s">
        <v>21</v>
      </c>
      <c r="B36" s="14">
        <v>701</v>
      </c>
      <c r="C36" s="15" t="s">
        <v>18</v>
      </c>
      <c r="D36" s="15" t="s">
        <v>34</v>
      </c>
      <c r="E36" s="15" t="s">
        <v>22</v>
      </c>
      <c r="F36" s="14"/>
      <c r="G36" s="16">
        <f>G37</f>
        <v>42813808.630000003</v>
      </c>
      <c r="H36" s="16">
        <f>H37</f>
        <v>0</v>
      </c>
      <c r="I36" s="16">
        <f>I37</f>
        <v>42813808.630000003</v>
      </c>
      <c r="J36" s="16">
        <f>J37</f>
        <v>0</v>
      </c>
    </row>
    <row r="37" spans="1:10" ht="24" x14ac:dyDescent="0.25">
      <c r="A37" s="17" t="s">
        <v>23</v>
      </c>
      <c r="B37" s="14">
        <v>701</v>
      </c>
      <c r="C37" s="15" t="s">
        <v>18</v>
      </c>
      <c r="D37" s="15" t="s">
        <v>34</v>
      </c>
      <c r="E37" s="15" t="s">
        <v>24</v>
      </c>
      <c r="F37" s="14"/>
      <c r="G37" s="16">
        <f>G38+G41</f>
        <v>42813808.630000003</v>
      </c>
      <c r="H37" s="16">
        <f>H38+H41</f>
        <v>0</v>
      </c>
      <c r="I37" s="16">
        <f>I38+I41</f>
        <v>42813808.630000003</v>
      </c>
      <c r="J37" s="16">
        <f>J38+J41</f>
        <v>0</v>
      </c>
    </row>
    <row r="38" spans="1:10" ht="24" x14ac:dyDescent="0.25">
      <c r="A38" s="18" t="s">
        <v>49</v>
      </c>
      <c r="B38" s="14">
        <v>701</v>
      </c>
      <c r="C38" s="15" t="s">
        <v>18</v>
      </c>
      <c r="D38" s="15" t="s">
        <v>34</v>
      </c>
      <c r="E38" s="15" t="s">
        <v>50</v>
      </c>
      <c r="F38" s="14"/>
      <c r="G38" s="16">
        <f>SUM(G39:G40)</f>
        <v>42813808.630000003</v>
      </c>
      <c r="H38" s="16">
        <f>SUM(H39:H40)</f>
        <v>0</v>
      </c>
      <c r="I38" s="16">
        <f>SUM(I39:I40)</f>
        <v>42813808.630000003</v>
      </c>
      <c r="J38" s="16">
        <f>SUM(J39:J40)</f>
        <v>0</v>
      </c>
    </row>
    <row r="39" spans="1:10" ht="48" x14ac:dyDescent="0.25">
      <c r="A39" s="18" t="s">
        <v>27</v>
      </c>
      <c r="B39" s="14">
        <v>701</v>
      </c>
      <c r="C39" s="15" t="s">
        <v>18</v>
      </c>
      <c r="D39" s="15" t="s">
        <v>34</v>
      </c>
      <c r="E39" s="15" t="s">
        <v>50</v>
      </c>
      <c r="F39" s="14">
        <v>100</v>
      </c>
      <c r="G39" s="16">
        <v>42813808.630000003</v>
      </c>
      <c r="H39" s="16"/>
      <c r="I39" s="16">
        <v>42813808.630000003</v>
      </c>
      <c r="J39" s="16"/>
    </row>
    <row r="40" spans="1:10" hidden="1" x14ac:dyDescent="0.25">
      <c r="A40" s="18" t="s">
        <v>51</v>
      </c>
      <c r="B40" s="14">
        <v>701</v>
      </c>
      <c r="C40" s="15" t="s">
        <v>18</v>
      </c>
      <c r="D40" s="15" t="s">
        <v>34</v>
      </c>
      <c r="E40" s="15" t="s">
        <v>50</v>
      </c>
      <c r="F40" s="14">
        <v>300</v>
      </c>
      <c r="G40" s="16"/>
      <c r="H40" s="16"/>
      <c r="I40" s="16"/>
      <c r="J40" s="16"/>
    </row>
    <row r="41" spans="1:10" ht="72" hidden="1" x14ac:dyDescent="0.25">
      <c r="A41" s="18" t="s">
        <v>52</v>
      </c>
      <c r="B41" s="14">
        <v>701</v>
      </c>
      <c r="C41" s="15" t="s">
        <v>18</v>
      </c>
      <c r="D41" s="15" t="s">
        <v>34</v>
      </c>
      <c r="E41" s="15" t="s">
        <v>53</v>
      </c>
      <c r="F41" s="14"/>
      <c r="G41" s="16">
        <f>SUM(G42:G43)</f>
        <v>0</v>
      </c>
      <c r="H41" s="16">
        <f>SUM(H42:H43)</f>
        <v>0</v>
      </c>
      <c r="I41" s="16">
        <f>SUM(I42:I43)</f>
        <v>0</v>
      </c>
      <c r="J41" s="16">
        <f>SUM(J42:J43)</f>
        <v>0</v>
      </c>
    </row>
    <row r="42" spans="1:10" ht="48" hidden="1" x14ac:dyDescent="0.25">
      <c r="A42" s="18" t="s">
        <v>27</v>
      </c>
      <c r="B42" s="14">
        <v>701</v>
      </c>
      <c r="C42" s="15" t="s">
        <v>18</v>
      </c>
      <c r="D42" s="15" t="s">
        <v>34</v>
      </c>
      <c r="E42" s="15" t="s">
        <v>53</v>
      </c>
      <c r="F42" s="14">
        <v>100</v>
      </c>
      <c r="G42" s="16">
        <v>0</v>
      </c>
      <c r="H42" s="16"/>
      <c r="I42" s="16">
        <v>0</v>
      </c>
      <c r="J42" s="16"/>
    </row>
    <row r="43" spans="1:10" ht="18.75" hidden="1" customHeight="1" x14ac:dyDescent="0.25">
      <c r="A43" s="18" t="s">
        <v>51</v>
      </c>
      <c r="B43" s="14">
        <v>701</v>
      </c>
      <c r="C43" s="15" t="s">
        <v>18</v>
      </c>
      <c r="D43" s="15" t="s">
        <v>34</v>
      </c>
      <c r="E43" s="15" t="s">
        <v>53</v>
      </c>
      <c r="F43" s="14">
        <v>300</v>
      </c>
      <c r="G43" s="16">
        <v>0</v>
      </c>
      <c r="H43" s="16"/>
      <c r="I43" s="16">
        <v>0</v>
      </c>
      <c r="J43" s="16"/>
    </row>
    <row r="44" spans="1:10" x14ac:dyDescent="0.25">
      <c r="A44" s="18" t="s">
        <v>54</v>
      </c>
      <c r="B44" s="14">
        <v>701</v>
      </c>
      <c r="C44" s="15" t="s">
        <v>18</v>
      </c>
      <c r="D44" s="15" t="s">
        <v>55</v>
      </c>
      <c r="E44" s="15"/>
      <c r="F44" s="14"/>
      <c r="G44" s="16">
        <f t="shared" ref="G44:J47" si="7">G45</f>
        <v>51641.22</v>
      </c>
      <c r="H44" s="16">
        <f t="shared" si="7"/>
        <v>51641.22</v>
      </c>
      <c r="I44" s="16">
        <f t="shared" si="7"/>
        <v>2231.98</v>
      </c>
      <c r="J44" s="16">
        <f t="shared" si="7"/>
        <v>2231.98</v>
      </c>
    </row>
    <row r="45" spans="1:10" x14ac:dyDescent="0.25">
      <c r="A45" s="17" t="s">
        <v>21</v>
      </c>
      <c r="B45" s="14">
        <v>701</v>
      </c>
      <c r="C45" s="15" t="s">
        <v>18</v>
      </c>
      <c r="D45" s="15" t="s">
        <v>55</v>
      </c>
      <c r="E45" s="15" t="s">
        <v>22</v>
      </c>
      <c r="F45" s="14"/>
      <c r="G45" s="16">
        <f t="shared" si="7"/>
        <v>51641.22</v>
      </c>
      <c r="H45" s="16">
        <f t="shared" si="7"/>
        <v>51641.22</v>
      </c>
      <c r="I45" s="16">
        <f t="shared" si="7"/>
        <v>2231.98</v>
      </c>
      <c r="J45" s="16">
        <f t="shared" si="7"/>
        <v>2231.98</v>
      </c>
    </row>
    <row r="46" spans="1:10" ht="24" x14ac:dyDescent="0.25">
      <c r="A46" s="17" t="s">
        <v>23</v>
      </c>
      <c r="B46" s="14">
        <v>701</v>
      </c>
      <c r="C46" s="15" t="s">
        <v>18</v>
      </c>
      <c r="D46" s="15" t="s">
        <v>55</v>
      </c>
      <c r="E46" s="15" t="s">
        <v>24</v>
      </c>
      <c r="F46" s="14"/>
      <c r="G46" s="16">
        <f t="shared" si="7"/>
        <v>51641.22</v>
      </c>
      <c r="H46" s="16">
        <f t="shared" si="7"/>
        <v>51641.22</v>
      </c>
      <c r="I46" s="16">
        <f t="shared" si="7"/>
        <v>2231.98</v>
      </c>
      <c r="J46" s="16">
        <f t="shared" si="7"/>
        <v>2231.98</v>
      </c>
    </row>
    <row r="47" spans="1:10" ht="36" x14ac:dyDescent="0.25">
      <c r="A47" s="18" t="s">
        <v>56</v>
      </c>
      <c r="B47" s="14">
        <v>701</v>
      </c>
      <c r="C47" s="15" t="s">
        <v>18</v>
      </c>
      <c r="D47" s="15" t="s">
        <v>55</v>
      </c>
      <c r="E47" s="15" t="s">
        <v>57</v>
      </c>
      <c r="F47" s="14"/>
      <c r="G47" s="16">
        <f t="shared" si="7"/>
        <v>51641.22</v>
      </c>
      <c r="H47" s="16">
        <f t="shared" si="7"/>
        <v>51641.22</v>
      </c>
      <c r="I47" s="16">
        <f t="shared" si="7"/>
        <v>2231.98</v>
      </c>
      <c r="J47" s="16">
        <f t="shared" si="7"/>
        <v>2231.98</v>
      </c>
    </row>
    <row r="48" spans="1:10" ht="24" x14ac:dyDescent="0.25">
      <c r="A48" s="18" t="s">
        <v>30</v>
      </c>
      <c r="B48" s="14">
        <v>701</v>
      </c>
      <c r="C48" s="15" t="s">
        <v>18</v>
      </c>
      <c r="D48" s="15" t="s">
        <v>55</v>
      </c>
      <c r="E48" s="15" t="s">
        <v>57</v>
      </c>
      <c r="F48" s="14">
        <v>200</v>
      </c>
      <c r="G48" s="16">
        <v>51641.22</v>
      </c>
      <c r="H48" s="16">
        <f>G48</f>
        <v>51641.22</v>
      </c>
      <c r="I48" s="16">
        <v>2231.98</v>
      </c>
      <c r="J48" s="16">
        <f>I48</f>
        <v>2231.98</v>
      </c>
    </row>
    <row r="49" spans="1:10" hidden="1" x14ac:dyDescent="0.25">
      <c r="A49" s="18" t="s">
        <v>58</v>
      </c>
      <c r="B49" s="14">
        <v>701</v>
      </c>
      <c r="C49" s="15" t="s">
        <v>18</v>
      </c>
      <c r="D49" s="15" t="s">
        <v>59</v>
      </c>
      <c r="E49" s="15"/>
      <c r="F49" s="14"/>
      <c r="G49" s="16">
        <f t="shared" ref="G49:J51" si="8">G50</f>
        <v>0</v>
      </c>
      <c r="H49" s="16">
        <f t="shared" si="8"/>
        <v>0</v>
      </c>
      <c r="I49" s="16">
        <f t="shared" si="8"/>
        <v>0</v>
      </c>
      <c r="J49" s="16">
        <f t="shared" si="8"/>
        <v>0</v>
      </c>
    </row>
    <row r="50" spans="1:10" hidden="1" x14ac:dyDescent="0.25">
      <c r="A50" s="17" t="s">
        <v>21</v>
      </c>
      <c r="B50" s="14">
        <v>701</v>
      </c>
      <c r="C50" s="15" t="s">
        <v>18</v>
      </c>
      <c r="D50" s="15" t="s">
        <v>59</v>
      </c>
      <c r="E50" s="15" t="s">
        <v>22</v>
      </c>
      <c r="F50" s="14"/>
      <c r="G50" s="16">
        <f t="shared" si="8"/>
        <v>0</v>
      </c>
      <c r="H50" s="16">
        <f t="shared" si="8"/>
        <v>0</v>
      </c>
      <c r="I50" s="16">
        <f t="shared" si="8"/>
        <v>0</v>
      </c>
      <c r="J50" s="16">
        <f t="shared" si="8"/>
        <v>0</v>
      </c>
    </row>
    <row r="51" spans="1:10" ht="24" hidden="1" x14ac:dyDescent="0.25">
      <c r="A51" s="17" t="s">
        <v>23</v>
      </c>
      <c r="B51" s="14">
        <v>701</v>
      </c>
      <c r="C51" s="15" t="s">
        <v>18</v>
      </c>
      <c r="D51" s="15" t="s">
        <v>59</v>
      </c>
      <c r="E51" s="15" t="s">
        <v>24</v>
      </c>
      <c r="F51" s="14"/>
      <c r="G51" s="16">
        <f t="shared" si="8"/>
        <v>0</v>
      </c>
      <c r="H51" s="16">
        <f t="shared" si="8"/>
        <v>0</v>
      </c>
      <c r="I51" s="16">
        <f t="shared" si="8"/>
        <v>0</v>
      </c>
      <c r="J51" s="16">
        <f t="shared" si="8"/>
        <v>0</v>
      </c>
    </row>
    <row r="52" spans="1:10" ht="24" hidden="1" x14ac:dyDescent="0.25">
      <c r="A52" s="18" t="s">
        <v>60</v>
      </c>
      <c r="B52" s="14">
        <v>701</v>
      </c>
      <c r="C52" s="15" t="s">
        <v>18</v>
      </c>
      <c r="D52" s="15" t="s">
        <v>59</v>
      </c>
      <c r="E52" s="15" t="s">
        <v>61</v>
      </c>
      <c r="F52" s="14"/>
      <c r="G52" s="16">
        <f>SUM(G53:G54)</f>
        <v>0</v>
      </c>
      <c r="H52" s="16">
        <f>SUM(H53:H54)</f>
        <v>0</v>
      </c>
      <c r="I52" s="16">
        <f>SUM(I53:I54)</f>
        <v>0</v>
      </c>
      <c r="J52" s="16">
        <f>SUM(J53:J54)</f>
        <v>0</v>
      </c>
    </row>
    <row r="53" spans="1:10" ht="24" hidden="1" x14ac:dyDescent="0.25">
      <c r="A53" s="18" t="s">
        <v>30</v>
      </c>
      <c r="B53" s="14">
        <v>701</v>
      </c>
      <c r="C53" s="15" t="s">
        <v>18</v>
      </c>
      <c r="D53" s="15" t="s">
        <v>59</v>
      </c>
      <c r="E53" s="15" t="s">
        <v>61</v>
      </c>
      <c r="F53" s="14">
        <v>200</v>
      </c>
      <c r="G53" s="16">
        <v>0</v>
      </c>
      <c r="H53" s="16"/>
      <c r="I53" s="16">
        <v>0</v>
      </c>
      <c r="J53" s="16"/>
    </row>
    <row r="54" spans="1:10" hidden="1" x14ac:dyDescent="0.25">
      <c r="A54" s="18" t="s">
        <v>62</v>
      </c>
      <c r="B54" s="14">
        <v>701</v>
      </c>
      <c r="C54" s="15" t="s">
        <v>18</v>
      </c>
      <c r="D54" s="15" t="s">
        <v>59</v>
      </c>
      <c r="E54" s="15" t="s">
        <v>61</v>
      </c>
      <c r="F54" s="14">
        <v>800</v>
      </c>
      <c r="G54" s="16">
        <v>0</v>
      </c>
      <c r="H54" s="16"/>
      <c r="I54" s="16">
        <v>0</v>
      </c>
      <c r="J54" s="16"/>
    </row>
    <row r="55" spans="1:10" x14ac:dyDescent="0.25">
      <c r="A55" s="18" t="s">
        <v>63</v>
      </c>
      <c r="B55" s="14">
        <v>701</v>
      </c>
      <c r="C55" s="15" t="s">
        <v>18</v>
      </c>
      <c r="D55" s="15" t="s">
        <v>64</v>
      </c>
      <c r="E55" s="15"/>
      <c r="F55" s="14"/>
      <c r="G55" s="16">
        <f>G62+G81+G56</f>
        <v>5775973.9400000004</v>
      </c>
      <c r="H55" s="16">
        <f>H62+H81+H56</f>
        <v>1559732</v>
      </c>
      <c r="I55" s="16">
        <f>I62+I81+I56</f>
        <v>5976218.1400000006</v>
      </c>
      <c r="J55" s="16">
        <f>J62+J81+J56</f>
        <v>1621694</v>
      </c>
    </row>
    <row r="56" spans="1:10" ht="24" hidden="1" x14ac:dyDescent="0.25">
      <c r="A56" s="13" t="s">
        <v>65</v>
      </c>
      <c r="B56" s="14">
        <v>701</v>
      </c>
      <c r="C56" s="15" t="s">
        <v>18</v>
      </c>
      <c r="D56" s="15" t="s">
        <v>64</v>
      </c>
      <c r="E56" s="15" t="s">
        <v>66</v>
      </c>
      <c r="F56" s="14"/>
      <c r="G56" s="16">
        <f t="shared" ref="G56:J58" si="9">G57</f>
        <v>0</v>
      </c>
      <c r="H56" s="16">
        <f t="shared" si="9"/>
        <v>0</v>
      </c>
      <c r="I56" s="16">
        <f t="shared" si="9"/>
        <v>0</v>
      </c>
      <c r="J56" s="16">
        <f t="shared" si="9"/>
        <v>0</v>
      </c>
    </row>
    <row r="57" spans="1:10" ht="24" hidden="1" x14ac:dyDescent="0.25">
      <c r="A57" s="18" t="s">
        <v>67</v>
      </c>
      <c r="B57" s="14">
        <v>701</v>
      </c>
      <c r="C57" s="15" t="s">
        <v>18</v>
      </c>
      <c r="D57" s="15" t="s">
        <v>64</v>
      </c>
      <c r="E57" s="15" t="s">
        <v>68</v>
      </c>
      <c r="F57" s="14"/>
      <c r="G57" s="16">
        <f t="shared" si="9"/>
        <v>0</v>
      </c>
      <c r="H57" s="16">
        <f t="shared" si="9"/>
        <v>0</v>
      </c>
      <c r="I57" s="16">
        <f t="shared" si="9"/>
        <v>0</v>
      </c>
      <c r="J57" s="16">
        <f t="shared" si="9"/>
        <v>0</v>
      </c>
    </row>
    <row r="58" spans="1:10" ht="36" hidden="1" x14ac:dyDescent="0.25">
      <c r="A58" s="18" t="s">
        <v>69</v>
      </c>
      <c r="B58" s="14">
        <v>701</v>
      </c>
      <c r="C58" s="15" t="s">
        <v>18</v>
      </c>
      <c r="D58" s="15" t="s">
        <v>64</v>
      </c>
      <c r="E58" s="15" t="s">
        <v>70</v>
      </c>
      <c r="F58" s="14"/>
      <c r="G58" s="16">
        <f t="shared" si="9"/>
        <v>0</v>
      </c>
      <c r="H58" s="16">
        <f t="shared" si="9"/>
        <v>0</v>
      </c>
      <c r="I58" s="16">
        <f t="shared" si="9"/>
        <v>0</v>
      </c>
      <c r="J58" s="16">
        <f t="shared" si="9"/>
        <v>0</v>
      </c>
    </row>
    <row r="59" spans="1:10" ht="48" hidden="1" x14ac:dyDescent="0.25">
      <c r="A59" s="18" t="s">
        <v>71</v>
      </c>
      <c r="B59" s="14">
        <v>701</v>
      </c>
      <c r="C59" s="15" t="s">
        <v>18</v>
      </c>
      <c r="D59" s="15" t="s">
        <v>64</v>
      </c>
      <c r="E59" s="15" t="s">
        <v>72</v>
      </c>
      <c r="F59" s="14"/>
      <c r="G59" s="16">
        <f>SUM(G60:G61)</f>
        <v>0</v>
      </c>
      <c r="H59" s="16">
        <f>SUM(H60:H61)</f>
        <v>0</v>
      </c>
      <c r="I59" s="16">
        <f>SUM(I60:I61)</f>
        <v>0</v>
      </c>
      <c r="J59" s="16">
        <f>SUM(J60:J61)</f>
        <v>0</v>
      </c>
    </row>
    <row r="60" spans="1:10" hidden="1" x14ac:dyDescent="0.25">
      <c r="A60" s="18" t="s">
        <v>51</v>
      </c>
      <c r="B60" s="14">
        <v>701</v>
      </c>
      <c r="C60" s="15" t="s">
        <v>18</v>
      </c>
      <c r="D60" s="15" t="s">
        <v>64</v>
      </c>
      <c r="E60" s="15" t="s">
        <v>72</v>
      </c>
      <c r="F60" s="14">
        <v>300</v>
      </c>
      <c r="G60" s="16">
        <v>0</v>
      </c>
      <c r="H60" s="16"/>
      <c r="I60" s="16">
        <v>0</v>
      </c>
      <c r="J60" s="16"/>
    </row>
    <row r="61" spans="1:10" ht="24" hidden="1" x14ac:dyDescent="0.25">
      <c r="A61" s="18" t="s">
        <v>73</v>
      </c>
      <c r="B61" s="14">
        <v>701</v>
      </c>
      <c r="C61" s="15" t="s">
        <v>18</v>
      </c>
      <c r="D61" s="15" t="s">
        <v>64</v>
      </c>
      <c r="E61" s="15" t="s">
        <v>72</v>
      </c>
      <c r="F61" s="14">
        <v>600</v>
      </c>
      <c r="G61" s="16"/>
      <c r="H61" s="16"/>
      <c r="I61" s="16"/>
      <c r="J61" s="16"/>
    </row>
    <row r="62" spans="1:10" ht="24" x14ac:dyDescent="0.25">
      <c r="A62" s="18" t="s">
        <v>35</v>
      </c>
      <c r="B62" s="14">
        <v>701</v>
      </c>
      <c r="C62" s="15" t="s">
        <v>18</v>
      </c>
      <c r="D62" s="15" t="s">
        <v>64</v>
      </c>
      <c r="E62" s="15" t="s">
        <v>36</v>
      </c>
      <c r="F62" s="14"/>
      <c r="G62" s="16">
        <f>G63+G76</f>
        <v>3241906.2</v>
      </c>
      <c r="H62" s="16">
        <f>H63+H76</f>
        <v>0</v>
      </c>
      <c r="I62" s="16">
        <f>I63+I76</f>
        <v>3459871.65</v>
      </c>
      <c r="J62" s="16">
        <f>J63+J76</f>
        <v>0</v>
      </c>
    </row>
    <row r="63" spans="1:10" ht="24" x14ac:dyDescent="0.25">
      <c r="A63" s="18" t="s">
        <v>74</v>
      </c>
      <c r="B63" s="14">
        <v>701</v>
      </c>
      <c r="C63" s="15" t="s">
        <v>18</v>
      </c>
      <c r="D63" s="15" t="s">
        <v>64</v>
      </c>
      <c r="E63" s="15" t="s">
        <v>75</v>
      </c>
      <c r="F63" s="14"/>
      <c r="G63" s="16">
        <f>G64+G67+G70+G73</f>
        <v>2560510</v>
      </c>
      <c r="H63" s="16">
        <f>H64+H67+H70+H73</f>
        <v>0</v>
      </c>
      <c r="I63" s="16">
        <f>I64+I67+I70+I73</f>
        <v>2862000</v>
      </c>
      <c r="J63" s="16">
        <f>J64+J67+J70+J73</f>
        <v>0</v>
      </c>
    </row>
    <row r="64" spans="1:10" ht="48" x14ac:dyDescent="0.25">
      <c r="A64" s="18" t="s">
        <v>76</v>
      </c>
      <c r="B64" s="14">
        <v>701</v>
      </c>
      <c r="C64" s="15" t="s">
        <v>18</v>
      </c>
      <c r="D64" s="15" t="s">
        <v>64</v>
      </c>
      <c r="E64" s="15" t="s">
        <v>77</v>
      </c>
      <c r="F64" s="14"/>
      <c r="G64" s="16">
        <f t="shared" ref="G64:J65" si="10">G65</f>
        <v>860510</v>
      </c>
      <c r="H64" s="16">
        <f t="shared" si="10"/>
        <v>0</v>
      </c>
      <c r="I64" s="16">
        <f t="shared" si="10"/>
        <v>862000</v>
      </c>
      <c r="J64" s="16">
        <f t="shared" si="10"/>
        <v>0</v>
      </c>
    </row>
    <row r="65" spans="1:10" ht="36" x14ac:dyDescent="0.25">
      <c r="A65" s="19" t="s">
        <v>78</v>
      </c>
      <c r="B65" s="14">
        <v>701</v>
      </c>
      <c r="C65" s="15" t="s">
        <v>18</v>
      </c>
      <c r="D65" s="15" t="s">
        <v>64</v>
      </c>
      <c r="E65" s="15" t="s">
        <v>79</v>
      </c>
      <c r="F65" s="14"/>
      <c r="G65" s="16">
        <f t="shared" si="10"/>
        <v>860510</v>
      </c>
      <c r="H65" s="16">
        <f t="shared" si="10"/>
        <v>0</v>
      </c>
      <c r="I65" s="16">
        <f t="shared" si="10"/>
        <v>862000</v>
      </c>
      <c r="J65" s="16">
        <f t="shared" si="10"/>
        <v>0</v>
      </c>
    </row>
    <row r="66" spans="1:10" ht="24" x14ac:dyDescent="0.25">
      <c r="A66" s="18" t="s">
        <v>30</v>
      </c>
      <c r="B66" s="14">
        <v>701</v>
      </c>
      <c r="C66" s="15" t="s">
        <v>18</v>
      </c>
      <c r="D66" s="15" t="s">
        <v>64</v>
      </c>
      <c r="E66" s="15" t="s">
        <v>79</v>
      </c>
      <c r="F66" s="14">
        <v>200</v>
      </c>
      <c r="G66" s="16">
        <v>860510</v>
      </c>
      <c r="H66" s="16"/>
      <c r="I66" s="16">
        <v>862000</v>
      </c>
      <c r="J66" s="16"/>
    </row>
    <row r="67" spans="1:10" ht="36" x14ac:dyDescent="0.25">
      <c r="A67" s="18" t="s">
        <v>80</v>
      </c>
      <c r="B67" s="14">
        <v>701</v>
      </c>
      <c r="C67" s="15" t="s">
        <v>18</v>
      </c>
      <c r="D67" s="15" t="s">
        <v>64</v>
      </c>
      <c r="E67" s="15" t="s">
        <v>81</v>
      </c>
      <c r="F67" s="14"/>
      <c r="G67" s="16">
        <f t="shared" ref="G67:J68" si="11">G68</f>
        <v>515000</v>
      </c>
      <c r="H67" s="16">
        <f t="shared" si="11"/>
        <v>0</v>
      </c>
      <c r="I67" s="16">
        <f t="shared" si="11"/>
        <v>515000</v>
      </c>
      <c r="J67" s="16">
        <f t="shared" si="11"/>
        <v>0</v>
      </c>
    </row>
    <row r="68" spans="1:10" ht="36" x14ac:dyDescent="0.25">
      <c r="A68" s="19" t="s">
        <v>78</v>
      </c>
      <c r="B68" s="14">
        <v>701</v>
      </c>
      <c r="C68" s="15" t="s">
        <v>18</v>
      </c>
      <c r="D68" s="15" t="s">
        <v>64</v>
      </c>
      <c r="E68" s="15" t="s">
        <v>82</v>
      </c>
      <c r="F68" s="14"/>
      <c r="G68" s="16">
        <f t="shared" si="11"/>
        <v>515000</v>
      </c>
      <c r="H68" s="16">
        <f t="shared" si="11"/>
        <v>0</v>
      </c>
      <c r="I68" s="16">
        <f t="shared" si="11"/>
        <v>515000</v>
      </c>
      <c r="J68" s="16">
        <f t="shared" si="11"/>
        <v>0</v>
      </c>
    </row>
    <row r="69" spans="1:10" ht="24" x14ac:dyDescent="0.25">
      <c r="A69" s="18" t="s">
        <v>30</v>
      </c>
      <c r="B69" s="14">
        <v>701</v>
      </c>
      <c r="C69" s="15" t="s">
        <v>18</v>
      </c>
      <c r="D69" s="15" t="s">
        <v>64</v>
      </c>
      <c r="E69" s="15" t="s">
        <v>82</v>
      </c>
      <c r="F69" s="14">
        <v>200</v>
      </c>
      <c r="G69" s="16">
        <v>515000</v>
      </c>
      <c r="H69" s="16"/>
      <c r="I69" s="16">
        <v>515000</v>
      </c>
      <c r="J69" s="16"/>
    </row>
    <row r="70" spans="1:10" ht="36" x14ac:dyDescent="0.25">
      <c r="A70" s="18" t="s">
        <v>83</v>
      </c>
      <c r="B70" s="14">
        <v>701</v>
      </c>
      <c r="C70" s="15" t="s">
        <v>18</v>
      </c>
      <c r="D70" s="15" t="s">
        <v>64</v>
      </c>
      <c r="E70" s="15" t="s">
        <v>84</v>
      </c>
      <c r="F70" s="14"/>
      <c r="G70" s="16">
        <f t="shared" ref="G70:J71" si="12">G71</f>
        <v>130000</v>
      </c>
      <c r="H70" s="16">
        <f t="shared" si="12"/>
        <v>0</v>
      </c>
      <c r="I70" s="16">
        <f t="shared" si="12"/>
        <v>130000</v>
      </c>
      <c r="J70" s="16">
        <f t="shared" si="12"/>
        <v>0</v>
      </c>
    </row>
    <row r="71" spans="1:10" ht="36" x14ac:dyDescent="0.25">
      <c r="A71" s="19" t="s">
        <v>78</v>
      </c>
      <c r="B71" s="14">
        <v>701</v>
      </c>
      <c r="C71" s="15" t="s">
        <v>18</v>
      </c>
      <c r="D71" s="15" t="s">
        <v>64</v>
      </c>
      <c r="E71" s="15" t="s">
        <v>85</v>
      </c>
      <c r="F71" s="14"/>
      <c r="G71" s="16">
        <f t="shared" si="12"/>
        <v>130000</v>
      </c>
      <c r="H71" s="16">
        <f t="shared" si="12"/>
        <v>0</v>
      </c>
      <c r="I71" s="16">
        <f t="shared" si="12"/>
        <v>130000</v>
      </c>
      <c r="J71" s="16">
        <f t="shared" si="12"/>
        <v>0</v>
      </c>
    </row>
    <row r="72" spans="1:10" ht="24" x14ac:dyDescent="0.25">
      <c r="A72" s="18" t="s">
        <v>30</v>
      </c>
      <c r="B72" s="14">
        <v>701</v>
      </c>
      <c r="C72" s="15" t="s">
        <v>18</v>
      </c>
      <c r="D72" s="15" t="s">
        <v>64</v>
      </c>
      <c r="E72" s="15" t="s">
        <v>85</v>
      </c>
      <c r="F72" s="14">
        <v>200</v>
      </c>
      <c r="G72" s="16">
        <v>130000</v>
      </c>
      <c r="H72" s="16"/>
      <c r="I72" s="16">
        <v>130000</v>
      </c>
      <c r="J72" s="16"/>
    </row>
    <row r="73" spans="1:10" ht="36" x14ac:dyDescent="0.25">
      <c r="A73" s="18" t="s">
        <v>86</v>
      </c>
      <c r="B73" s="14">
        <v>701</v>
      </c>
      <c r="C73" s="15" t="s">
        <v>18</v>
      </c>
      <c r="D73" s="15" t="s">
        <v>64</v>
      </c>
      <c r="E73" s="15" t="s">
        <v>87</v>
      </c>
      <c r="F73" s="14"/>
      <c r="G73" s="16">
        <f t="shared" ref="G73:J74" si="13">G74</f>
        <v>1055000</v>
      </c>
      <c r="H73" s="16">
        <f t="shared" si="13"/>
        <v>0</v>
      </c>
      <c r="I73" s="16">
        <f t="shared" si="13"/>
        <v>1355000</v>
      </c>
      <c r="J73" s="16">
        <f t="shared" si="13"/>
        <v>0</v>
      </c>
    </row>
    <row r="74" spans="1:10" ht="36" x14ac:dyDescent="0.25">
      <c r="A74" s="19" t="s">
        <v>78</v>
      </c>
      <c r="B74" s="14">
        <v>701</v>
      </c>
      <c r="C74" s="15" t="s">
        <v>18</v>
      </c>
      <c r="D74" s="15" t="s">
        <v>64</v>
      </c>
      <c r="E74" s="15" t="s">
        <v>88</v>
      </c>
      <c r="F74" s="14"/>
      <c r="G74" s="16">
        <f t="shared" si="13"/>
        <v>1055000</v>
      </c>
      <c r="H74" s="16">
        <f t="shared" si="13"/>
        <v>0</v>
      </c>
      <c r="I74" s="16">
        <f t="shared" si="13"/>
        <v>1355000</v>
      </c>
      <c r="J74" s="16">
        <f t="shared" si="13"/>
        <v>0</v>
      </c>
    </row>
    <row r="75" spans="1:10" ht="24" x14ac:dyDescent="0.25">
      <c r="A75" s="18" t="s">
        <v>30</v>
      </c>
      <c r="B75" s="14">
        <v>701</v>
      </c>
      <c r="C75" s="15" t="s">
        <v>18</v>
      </c>
      <c r="D75" s="15" t="s">
        <v>64</v>
      </c>
      <c r="E75" s="15" t="s">
        <v>88</v>
      </c>
      <c r="F75" s="14">
        <v>200</v>
      </c>
      <c r="G75" s="16">
        <v>1055000</v>
      </c>
      <c r="H75" s="16"/>
      <c r="I75" s="16">
        <v>1355000</v>
      </c>
      <c r="J75" s="16"/>
    </row>
    <row r="76" spans="1:10" ht="24" x14ac:dyDescent="0.25">
      <c r="A76" s="18" t="s">
        <v>37</v>
      </c>
      <c r="B76" s="14">
        <v>701</v>
      </c>
      <c r="C76" s="15" t="s">
        <v>18</v>
      </c>
      <c r="D76" s="15" t="s">
        <v>64</v>
      </c>
      <c r="E76" s="15" t="s">
        <v>38</v>
      </c>
      <c r="F76" s="14"/>
      <c r="G76" s="16">
        <f t="shared" ref="G76:J77" si="14">G77</f>
        <v>681396.2</v>
      </c>
      <c r="H76" s="16">
        <f t="shared" si="14"/>
        <v>0</v>
      </c>
      <c r="I76" s="16">
        <f t="shared" si="14"/>
        <v>597871.65</v>
      </c>
      <c r="J76" s="16">
        <f t="shared" si="14"/>
        <v>0</v>
      </c>
    </row>
    <row r="77" spans="1:10" ht="48" x14ac:dyDescent="0.25">
      <c r="A77" s="18" t="s">
        <v>46</v>
      </c>
      <c r="B77" s="14">
        <v>701</v>
      </c>
      <c r="C77" s="15" t="s">
        <v>18</v>
      </c>
      <c r="D77" s="15" t="s">
        <v>64</v>
      </c>
      <c r="E77" s="15" t="s">
        <v>47</v>
      </c>
      <c r="F77" s="14"/>
      <c r="G77" s="16">
        <f t="shared" si="14"/>
        <v>681396.2</v>
      </c>
      <c r="H77" s="16">
        <f t="shared" si="14"/>
        <v>0</v>
      </c>
      <c r="I77" s="16">
        <f t="shared" si="14"/>
        <v>597871.65</v>
      </c>
      <c r="J77" s="16">
        <f t="shared" si="14"/>
        <v>0</v>
      </c>
    </row>
    <row r="78" spans="1:10" x14ac:dyDescent="0.25">
      <c r="A78" s="18" t="s">
        <v>89</v>
      </c>
      <c r="B78" s="14">
        <v>701</v>
      </c>
      <c r="C78" s="15" t="s">
        <v>18</v>
      </c>
      <c r="D78" s="15" t="s">
        <v>64</v>
      </c>
      <c r="E78" s="15" t="s">
        <v>90</v>
      </c>
      <c r="F78" s="14"/>
      <c r="G78" s="16">
        <f>SUM(G79:G80)</f>
        <v>681396.2</v>
      </c>
      <c r="H78" s="16">
        <f>SUM(H79:H80)</f>
        <v>0</v>
      </c>
      <c r="I78" s="16">
        <f>SUM(I79:I80)</f>
        <v>597871.65</v>
      </c>
      <c r="J78" s="16">
        <f>SUM(J79:J80)</f>
        <v>0</v>
      </c>
    </row>
    <row r="79" spans="1:10" ht="24" x14ac:dyDescent="0.25">
      <c r="A79" s="18" t="s">
        <v>30</v>
      </c>
      <c r="B79" s="14">
        <v>701</v>
      </c>
      <c r="C79" s="15" t="s">
        <v>18</v>
      </c>
      <c r="D79" s="15" t="s">
        <v>64</v>
      </c>
      <c r="E79" s="15" t="s">
        <v>90</v>
      </c>
      <c r="F79" s="14">
        <v>200</v>
      </c>
      <c r="G79" s="16">
        <v>679000</v>
      </c>
      <c r="H79" s="16"/>
      <c r="I79" s="16">
        <v>585000</v>
      </c>
      <c r="J79" s="16"/>
    </row>
    <row r="80" spans="1:10" x14ac:dyDescent="0.25">
      <c r="A80" s="18" t="s">
        <v>62</v>
      </c>
      <c r="B80" s="14">
        <v>701</v>
      </c>
      <c r="C80" s="15" t="s">
        <v>18</v>
      </c>
      <c r="D80" s="15" t="s">
        <v>64</v>
      </c>
      <c r="E80" s="15" t="s">
        <v>90</v>
      </c>
      <c r="F80" s="14">
        <v>800</v>
      </c>
      <c r="G80" s="16">
        <v>2396.1999999999998</v>
      </c>
      <c r="H80" s="16"/>
      <c r="I80" s="16">
        <v>12871.65</v>
      </c>
      <c r="J80" s="16"/>
    </row>
    <row r="81" spans="1:10" x14ac:dyDescent="0.25">
      <c r="A81" s="17" t="s">
        <v>21</v>
      </c>
      <c r="B81" s="14">
        <v>701</v>
      </c>
      <c r="C81" s="15" t="s">
        <v>18</v>
      </c>
      <c r="D81" s="15" t="s">
        <v>64</v>
      </c>
      <c r="E81" s="15" t="s">
        <v>22</v>
      </c>
      <c r="F81" s="14"/>
      <c r="G81" s="16">
        <f>G82</f>
        <v>2534067.7400000002</v>
      </c>
      <c r="H81" s="16">
        <f>H82</f>
        <v>1559732</v>
      </c>
      <c r="I81" s="16">
        <f>I82</f>
        <v>2516346.4900000002</v>
      </c>
      <c r="J81" s="16">
        <f>J82</f>
        <v>1621694</v>
      </c>
    </row>
    <row r="82" spans="1:10" ht="24" x14ac:dyDescent="0.25">
      <c r="A82" s="17" t="s">
        <v>23</v>
      </c>
      <c r="B82" s="14">
        <v>701</v>
      </c>
      <c r="C82" s="15" t="s">
        <v>18</v>
      </c>
      <c r="D82" s="15" t="s">
        <v>64</v>
      </c>
      <c r="E82" s="15" t="s">
        <v>24</v>
      </c>
      <c r="F82" s="14"/>
      <c r="G82" s="16">
        <f>G85+G87+G90+G92+G83</f>
        <v>2534067.7400000002</v>
      </c>
      <c r="H82" s="16">
        <f>H85+H87+H90+H92+H83</f>
        <v>1559732</v>
      </c>
      <c r="I82" s="16">
        <f>I85+I87+I90+I92+I83</f>
        <v>2516346.4900000002</v>
      </c>
      <c r="J82" s="16">
        <f>J85+J87+J90+J92+J83</f>
        <v>1621694</v>
      </c>
    </row>
    <row r="83" spans="1:10" hidden="1" x14ac:dyDescent="0.25">
      <c r="A83" s="17" t="s">
        <v>91</v>
      </c>
      <c r="B83" s="14">
        <v>701</v>
      </c>
      <c r="C83" s="15" t="s">
        <v>18</v>
      </c>
      <c r="D83" s="15" t="s">
        <v>64</v>
      </c>
      <c r="E83" s="15" t="s">
        <v>92</v>
      </c>
      <c r="F83" s="14"/>
      <c r="G83" s="16">
        <f>G84</f>
        <v>0</v>
      </c>
      <c r="H83" s="16">
        <f>H84</f>
        <v>0</v>
      </c>
      <c r="I83" s="16">
        <f>I84</f>
        <v>0</v>
      </c>
      <c r="J83" s="16">
        <f>J84</f>
        <v>0</v>
      </c>
    </row>
    <row r="84" spans="1:10" ht="24" hidden="1" x14ac:dyDescent="0.25">
      <c r="A84" s="18" t="s">
        <v>30</v>
      </c>
      <c r="B84" s="14">
        <v>701</v>
      </c>
      <c r="C84" s="15" t="s">
        <v>18</v>
      </c>
      <c r="D84" s="15" t="s">
        <v>64</v>
      </c>
      <c r="E84" s="15" t="s">
        <v>92</v>
      </c>
      <c r="F84" s="14">
        <v>200</v>
      </c>
      <c r="G84" s="16">
        <v>0</v>
      </c>
      <c r="H84" s="16">
        <f>G84</f>
        <v>0</v>
      </c>
      <c r="I84" s="16">
        <v>0</v>
      </c>
      <c r="J84" s="16">
        <f>I84</f>
        <v>0</v>
      </c>
    </row>
    <row r="85" spans="1:10" ht="72" x14ac:dyDescent="0.25">
      <c r="A85" s="18" t="s">
        <v>93</v>
      </c>
      <c r="B85" s="14">
        <v>701</v>
      </c>
      <c r="C85" s="15" t="s">
        <v>18</v>
      </c>
      <c r="D85" s="15" t="s">
        <v>64</v>
      </c>
      <c r="E85" s="15" t="s">
        <v>94</v>
      </c>
      <c r="F85" s="14"/>
      <c r="G85" s="16">
        <f>G86</f>
        <v>6000</v>
      </c>
      <c r="H85" s="16">
        <f>H86</f>
        <v>6000</v>
      </c>
      <c r="I85" s="16">
        <f>I86</f>
        <v>6000</v>
      </c>
      <c r="J85" s="16">
        <f>J86</f>
        <v>6000</v>
      </c>
    </row>
    <row r="86" spans="1:10" ht="24" x14ac:dyDescent="0.25">
      <c r="A86" s="18" t="s">
        <v>30</v>
      </c>
      <c r="B86" s="14">
        <v>701</v>
      </c>
      <c r="C86" s="15" t="s">
        <v>18</v>
      </c>
      <c r="D86" s="15" t="s">
        <v>64</v>
      </c>
      <c r="E86" s="15" t="s">
        <v>94</v>
      </c>
      <c r="F86" s="14">
        <v>200</v>
      </c>
      <c r="G86" s="16">
        <v>6000</v>
      </c>
      <c r="H86" s="16">
        <f>G86</f>
        <v>6000</v>
      </c>
      <c r="I86" s="16">
        <v>6000</v>
      </c>
      <c r="J86" s="16">
        <f>I86</f>
        <v>6000</v>
      </c>
    </row>
    <row r="87" spans="1:10" ht="24" x14ac:dyDescent="0.25">
      <c r="A87" s="18" t="s">
        <v>95</v>
      </c>
      <c r="B87" s="14">
        <v>701</v>
      </c>
      <c r="C87" s="15" t="s">
        <v>18</v>
      </c>
      <c r="D87" s="15" t="s">
        <v>64</v>
      </c>
      <c r="E87" s="15" t="s">
        <v>96</v>
      </c>
      <c r="F87" s="14"/>
      <c r="G87" s="16">
        <f>SUM(G88:G89)</f>
        <v>1553732</v>
      </c>
      <c r="H87" s="16">
        <f>SUM(H88:H89)</f>
        <v>1553732</v>
      </c>
      <c r="I87" s="16">
        <f>SUM(I88:I89)</f>
        <v>1615694</v>
      </c>
      <c r="J87" s="16">
        <f>SUM(J88:J89)</f>
        <v>1615694</v>
      </c>
    </row>
    <row r="88" spans="1:10" ht="48" x14ac:dyDescent="0.25">
      <c r="A88" s="18" t="s">
        <v>27</v>
      </c>
      <c r="B88" s="14">
        <v>701</v>
      </c>
      <c r="C88" s="15" t="s">
        <v>18</v>
      </c>
      <c r="D88" s="15" t="s">
        <v>64</v>
      </c>
      <c r="E88" s="15" t="s">
        <v>96</v>
      </c>
      <c r="F88" s="14">
        <v>100</v>
      </c>
      <c r="G88" s="16">
        <v>897993.7</v>
      </c>
      <c r="H88" s="16">
        <f>G88</f>
        <v>897993.7</v>
      </c>
      <c r="I88" s="16">
        <v>947993.7</v>
      </c>
      <c r="J88" s="16">
        <f>I88</f>
        <v>947993.7</v>
      </c>
    </row>
    <row r="89" spans="1:10" ht="24" x14ac:dyDescent="0.25">
      <c r="A89" s="18" t="s">
        <v>30</v>
      </c>
      <c r="B89" s="14">
        <v>701</v>
      </c>
      <c r="C89" s="15" t="s">
        <v>18</v>
      </c>
      <c r="D89" s="15" t="s">
        <v>64</v>
      </c>
      <c r="E89" s="15" t="s">
        <v>96</v>
      </c>
      <c r="F89" s="14">
        <v>200</v>
      </c>
      <c r="G89" s="16">
        <v>655738.30000000005</v>
      </c>
      <c r="H89" s="16">
        <f>G89</f>
        <v>655738.30000000005</v>
      </c>
      <c r="I89" s="16">
        <v>667700.30000000005</v>
      </c>
      <c r="J89" s="16">
        <f>I89</f>
        <v>667700.30000000005</v>
      </c>
    </row>
    <row r="90" spans="1:10" ht="24" x14ac:dyDescent="0.25">
      <c r="A90" s="18" t="s">
        <v>97</v>
      </c>
      <c r="B90" s="14">
        <v>701</v>
      </c>
      <c r="C90" s="15" t="s">
        <v>18</v>
      </c>
      <c r="D90" s="15" t="s">
        <v>64</v>
      </c>
      <c r="E90" s="15" t="s">
        <v>98</v>
      </c>
      <c r="F90" s="14"/>
      <c r="G90" s="16">
        <f>G91</f>
        <v>281815</v>
      </c>
      <c r="H90" s="16">
        <f>H91</f>
        <v>0</v>
      </c>
      <c r="I90" s="16">
        <f>I91</f>
        <v>281815</v>
      </c>
      <c r="J90" s="16">
        <f>J91</f>
        <v>0</v>
      </c>
    </row>
    <row r="91" spans="1:10" x14ac:dyDescent="0.25">
      <c r="A91" s="18" t="s">
        <v>62</v>
      </c>
      <c r="B91" s="14">
        <v>701</v>
      </c>
      <c r="C91" s="15" t="s">
        <v>18</v>
      </c>
      <c r="D91" s="15" t="s">
        <v>64</v>
      </c>
      <c r="E91" s="15" t="s">
        <v>98</v>
      </c>
      <c r="F91" s="14">
        <v>800</v>
      </c>
      <c r="G91" s="16">
        <v>281815</v>
      </c>
      <c r="H91" s="16"/>
      <c r="I91" s="16">
        <v>281815</v>
      </c>
      <c r="J91" s="16"/>
    </row>
    <row r="92" spans="1:10" ht="24" x14ac:dyDescent="0.25">
      <c r="A92" s="19" t="s">
        <v>99</v>
      </c>
      <c r="B92" s="14">
        <v>701</v>
      </c>
      <c r="C92" s="15" t="s">
        <v>18</v>
      </c>
      <c r="D92" s="15" t="s">
        <v>64</v>
      </c>
      <c r="E92" s="15" t="s">
        <v>100</v>
      </c>
      <c r="F92" s="14"/>
      <c r="G92" s="16">
        <f>SUM(G93:G93)</f>
        <v>692520.74</v>
      </c>
      <c r="H92" s="16">
        <f>SUM(H93:H93)</f>
        <v>0</v>
      </c>
      <c r="I92" s="16">
        <f>SUM(I93:I93)</f>
        <v>612837.49</v>
      </c>
      <c r="J92" s="16">
        <f>SUM(J93:J93)</f>
        <v>0</v>
      </c>
    </row>
    <row r="93" spans="1:10" ht="24" x14ac:dyDescent="0.25">
      <c r="A93" s="18" t="s">
        <v>30</v>
      </c>
      <c r="B93" s="14">
        <v>701</v>
      </c>
      <c r="C93" s="15" t="s">
        <v>18</v>
      </c>
      <c r="D93" s="15" t="s">
        <v>64</v>
      </c>
      <c r="E93" s="15" t="s">
        <v>100</v>
      </c>
      <c r="F93" s="14">
        <v>200</v>
      </c>
      <c r="G93" s="16">
        <v>692520.74</v>
      </c>
      <c r="H93" s="16"/>
      <c r="I93" s="16">
        <v>612837.49</v>
      </c>
      <c r="J93" s="16"/>
    </row>
    <row r="94" spans="1:10" x14ac:dyDescent="0.25">
      <c r="A94" s="18" t="s">
        <v>101</v>
      </c>
      <c r="B94" s="14">
        <v>701</v>
      </c>
      <c r="C94" s="14" t="s">
        <v>102</v>
      </c>
      <c r="D94" s="14" t="s">
        <v>3</v>
      </c>
      <c r="E94" s="15"/>
      <c r="F94" s="14"/>
      <c r="G94" s="16">
        <f>G95+G103</f>
        <v>3066201</v>
      </c>
      <c r="H94" s="16">
        <f>H95+H103</f>
        <v>2924401</v>
      </c>
      <c r="I94" s="16">
        <f>I95+I103</f>
        <v>3558235</v>
      </c>
      <c r="J94" s="16">
        <f>J95+J103</f>
        <v>3414635</v>
      </c>
    </row>
    <row r="95" spans="1:10" x14ac:dyDescent="0.25">
      <c r="A95" s="18" t="s">
        <v>103</v>
      </c>
      <c r="B95" s="14">
        <v>701</v>
      </c>
      <c r="C95" s="14" t="s">
        <v>102</v>
      </c>
      <c r="D95" s="14" t="s">
        <v>34</v>
      </c>
      <c r="E95" s="15"/>
      <c r="F95" s="14"/>
      <c r="G95" s="16">
        <f t="shared" ref="G95:J96" si="15">G96</f>
        <v>2924401</v>
      </c>
      <c r="H95" s="16">
        <f t="shared" si="15"/>
        <v>2924401</v>
      </c>
      <c r="I95" s="16">
        <f t="shared" si="15"/>
        <v>3414635</v>
      </c>
      <c r="J95" s="16">
        <f t="shared" si="15"/>
        <v>3414635</v>
      </c>
    </row>
    <row r="96" spans="1:10" x14ac:dyDescent="0.25">
      <c r="A96" s="17" t="s">
        <v>21</v>
      </c>
      <c r="B96" s="14">
        <v>701</v>
      </c>
      <c r="C96" s="14" t="s">
        <v>102</v>
      </c>
      <c r="D96" s="14" t="s">
        <v>34</v>
      </c>
      <c r="E96" s="15" t="s">
        <v>22</v>
      </c>
      <c r="F96" s="14"/>
      <c r="G96" s="16">
        <f t="shared" si="15"/>
        <v>2924401</v>
      </c>
      <c r="H96" s="16">
        <f t="shared" si="15"/>
        <v>2924401</v>
      </c>
      <c r="I96" s="16">
        <f t="shared" si="15"/>
        <v>3414635</v>
      </c>
      <c r="J96" s="16">
        <f t="shared" si="15"/>
        <v>3414635</v>
      </c>
    </row>
    <row r="97" spans="1:10" ht="24" x14ac:dyDescent="0.25">
      <c r="A97" s="17" t="s">
        <v>23</v>
      </c>
      <c r="B97" s="14">
        <v>701</v>
      </c>
      <c r="C97" s="14" t="s">
        <v>102</v>
      </c>
      <c r="D97" s="14" t="s">
        <v>34</v>
      </c>
      <c r="E97" s="15" t="s">
        <v>24</v>
      </c>
      <c r="F97" s="14"/>
      <c r="G97" s="16">
        <f>G98+G101</f>
        <v>2924401</v>
      </c>
      <c r="H97" s="16">
        <f t="shared" ref="H97:J97" si="16">H98+H101</f>
        <v>2924401</v>
      </c>
      <c r="I97" s="16">
        <f t="shared" si="16"/>
        <v>3414635</v>
      </c>
      <c r="J97" s="16">
        <f t="shared" si="16"/>
        <v>3414635</v>
      </c>
    </row>
    <row r="98" spans="1:10" ht="60" x14ac:dyDescent="0.25">
      <c r="A98" s="20" t="s">
        <v>104</v>
      </c>
      <c r="B98" s="14">
        <v>701</v>
      </c>
      <c r="C98" s="14" t="s">
        <v>102</v>
      </c>
      <c r="D98" s="14" t="s">
        <v>34</v>
      </c>
      <c r="E98" s="14">
        <v>9020059300</v>
      </c>
      <c r="F98" s="14"/>
      <c r="G98" s="16">
        <f>SUM(G99:G100)</f>
        <v>2924401</v>
      </c>
      <c r="H98" s="16">
        <f>SUM(H99:H100)</f>
        <v>2924401</v>
      </c>
      <c r="I98" s="16">
        <f>SUM(I99:I100)</f>
        <v>3414635</v>
      </c>
      <c r="J98" s="16">
        <f>SUM(J99:J100)</f>
        <v>3414635</v>
      </c>
    </row>
    <row r="99" spans="1:10" ht="48" x14ac:dyDescent="0.25">
      <c r="A99" s="18" t="s">
        <v>27</v>
      </c>
      <c r="B99" s="14">
        <v>701</v>
      </c>
      <c r="C99" s="14" t="s">
        <v>102</v>
      </c>
      <c r="D99" s="14" t="s">
        <v>34</v>
      </c>
      <c r="E99" s="14">
        <v>9020059300</v>
      </c>
      <c r="F99" s="14">
        <v>100</v>
      </c>
      <c r="G99" s="16">
        <v>2552130.64</v>
      </c>
      <c r="H99" s="16">
        <f>G99</f>
        <v>2552130.64</v>
      </c>
      <c r="I99" s="16">
        <v>2552130.64</v>
      </c>
      <c r="J99" s="16">
        <f>I99</f>
        <v>2552130.64</v>
      </c>
    </row>
    <row r="100" spans="1:10" ht="24" x14ac:dyDescent="0.25">
      <c r="A100" s="18" t="s">
        <v>30</v>
      </c>
      <c r="B100" s="14">
        <v>701</v>
      </c>
      <c r="C100" s="14" t="s">
        <v>102</v>
      </c>
      <c r="D100" s="14" t="s">
        <v>34</v>
      </c>
      <c r="E100" s="14">
        <v>9020059300</v>
      </c>
      <c r="F100" s="14">
        <v>200</v>
      </c>
      <c r="G100" s="16">
        <v>372270.36</v>
      </c>
      <c r="H100" s="16">
        <f>G100</f>
        <v>372270.36</v>
      </c>
      <c r="I100" s="16">
        <v>862504.36</v>
      </c>
      <c r="J100" s="16">
        <f>I100</f>
        <v>862504.36</v>
      </c>
    </row>
    <row r="101" spans="1:10" ht="48" hidden="1" x14ac:dyDescent="0.25">
      <c r="A101" s="18" t="s">
        <v>105</v>
      </c>
      <c r="B101" s="14">
        <v>701</v>
      </c>
      <c r="C101" s="14" t="s">
        <v>102</v>
      </c>
      <c r="D101" s="14" t="s">
        <v>34</v>
      </c>
      <c r="E101" s="14" t="s">
        <v>106</v>
      </c>
      <c r="F101" s="14"/>
      <c r="G101" s="16">
        <f>G102</f>
        <v>0</v>
      </c>
      <c r="H101" s="16">
        <f t="shared" ref="H101:J101" si="17">H102</f>
        <v>0</v>
      </c>
      <c r="I101" s="16">
        <f t="shared" si="17"/>
        <v>0</v>
      </c>
      <c r="J101" s="16">
        <f t="shared" si="17"/>
        <v>0</v>
      </c>
    </row>
    <row r="102" spans="1:10" ht="48" hidden="1" x14ac:dyDescent="0.25">
      <c r="A102" s="18" t="s">
        <v>27</v>
      </c>
      <c r="B102" s="14">
        <v>701</v>
      </c>
      <c r="C102" s="14" t="s">
        <v>102</v>
      </c>
      <c r="D102" s="14" t="s">
        <v>34</v>
      </c>
      <c r="E102" s="14" t="s">
        <v>106</v>
      </c>
      <c r="F102" s="14">
        <v>100</v>
      </c>
      <c r="G102" s="16"/>
      <c r="H102" s="16"/>
      <c r="I102" s="16"/>
      <c r="J102" s="16"/>
    </row>
    <row r="103" spans="1:10" ht="24" x14ac:dyDescent="0.25">
      <c r="A103" s="18" t="s">
        <v>107</v>
      </c>
      <c r="B103" s="14">
        <v>701</v>
      </c>
      <c r="C103" s="15" t="s">
        <v>102</v>
      </c>
      <c r="D103" s="15" t="s">
        <v>108</v>
      </c>
      <c r="E103" s="15"/>
      <c r="F103" s="14"/>
      <c r="G103" s="16">
        <f>G104+G109</f>
        <v>141800</v>
      </c>
      <c r="H103" s="16">
        <f>H104+H109</f>
        <v>0</v>
      </c>
      <c r="I103" s="16">
        <f>I104+I109</f>
        <v>143600</v>
      </c>
      <c r="J103" s="16">
        <f>J104+J109</f>
        <v>0</v>
      </c>
    </row>
    <row r="104" spans="1:10" ht="24" x14ac:dyDescent="0.25">
      <c r="A104" s="13" t="s">
        <v>65</v>
      </c>
      <c r="B104" s="14">
        <v>701</v>
      </c>
      <c r="C104" s="15" t="s">
        <v>102</v>
      </c>
      <c r="D104" s="15" t="s">
        <v>108</v>
      </c>
      <c r="E104" s="15" t="s">
        <v>66</v>
      </c>
      <c r="F104" s="14"/>
      <c r="G104" s="16">
        <f t="shared" ref="G104:J107" si="18">G105</f>
        <v>50000</v>
      </c>
      <c r="H104" s="16">
        <f t="shared" si="18"/>
        <v>0</v>
      </c>
      <c r="I104" s="16">
        <f t="shared" si="18"/>
        <v>50000</v>
      </c>
      <c r="J104" s="16">
        <f t="shared" si="18"/>
        <v>0</v>
      </c>
    </row>
    <row r="105" spans="1:10" ht="24" x14ac:dyDescent="0.25">
      <c r="A105" s="18" t="s">
        <v>109</v>
      </c>
      <c r="B105" s="14">
        <v>701</v>
      </c>
      <c r="C105" s="15" t="s">
        <v>102</v>
      </c>
      <c r="D105" s="15" t="s">
        <v>108</v>
      </c>
      <c r="E105" s="15" t="s">
        <v>110</v>
      </c>
      <c r="F105" s="14"/>
      <c r="G105" s="16">
        <f t="shared" si="18"/>
        <v>50000</v>
      </c>
      <c r="H105" s="16">
        <f t="shared" si="18"/>
        <v>0</v>
      </c>
      <c r="I105" s="16">
        <f t="shared" si="18"/>
        <v>50000</v>
      </c>
      <c r="J105" s="16">
        <f t="shared" si="18"/>
        <v>0</v>
      </c>
    </row>
    <row r="106" spans="1:10" ht="24" x14ac:dyDescent="0.25">
      <c r="A106" s="20" t="s">
        <v>111</v>
      </c>
      <c r="B106" s="14">
        <v>701</v>
      </c>
      <c r="C106" s="15" t="s">
        <v>102</v>
      </c>
      <c r="D106" s="15" t="s">
        <v>108</v>
      </c>
      <c r="E106" s="15" t="s">
        <v>112</v>
      </c>
      <c r="F106" s="14"/>
      <c r="G106" s="16">
        <f t="shared" si="18"/>
        <v>50000</v>
      </c>
      <c r="H106" s="16">
        <f t="shared" si="18"/>
        <v>0</v>
      </c>
      <c r="I106" s="16">
        <f t="shared" si="18"/>
        <v>50000</v>
      </c>
      <c r="J106" s="16">
        <f t="shared" si="18"/>
        <v>0</v>
      </c>
    </row>
    <row r="107" spans="1:10" ht="36" x14ac:dyDescent="0.25">
      <c r="A107" s="20" t="s">
        <v>113</v>
      </c>
      <c r="B107" s="14">
        <v>701</v>
      </c>
      <c r="C107" s="15" t="s">
        <v>102</v>
      </c>
      <c r="D107" s="15" t="s">
        <v>108</v>
      </c>
      <c r="E107" s="15" t="s">
        <v>114</v>
      </c>
      <c r="F107" s="14"/>
      <c r="G107" s="16">
        <f t="shared" si="18"/>
        <v>50000</v>
      </c>
      <c r="H107" s="16">
        <f t="shared" si="18"/>
        <v>0</v>
      </c>
      <c r="I107" s="16">
        <f t="shared" si="18"/>
        <v>50000</v>
      </c>
      <c r="J107" s="16">
        <f t="shared" si="18"/>
        <v>0</v>
      </c>
    </row>
    <row r="108" spans="1:10" ht="24" x14ac:dyDescent="0.25">
      <c r="A108" s="18" t="s">
        <v>30</v>
      </c>
      <c r="B108" s="14">
        <v>701</v>
      </c>
      <c r="C108" s="15" t="s">
        <v>102</v>
      </c>
      <c r="D108" s="15" t="s">
        <v>108</v>
      </c>
      <c r="E108" s="15" t="s">
        <v>114</v>
      </c>
      <c r="F108" s="14">
        <v>200</v>
      </c>
      <c r="G108" s="16">
        <v>50000</v>
      </c>
      <c r="H108" s="16"/>
      <c r="I108" s="16">
        <v>50000</v>
      </c>
      <c r="J108" s="16"/>
    </row>
    <row r="109" spans="1:10" ht="36" x14ac:dyDescent="0.25">
      <c r="A109" s="20" t="s">
        <v>115</v>
      </c>
      <c r="B109" s="14">
        <v>701</v>
      </c>
      <c r="C109" s="15" t="s">
        <v>102</v>
      </c>
      <c r="D109" s="15" t="s">
        <v>108</v>
      </c>
      <c r="E109" s="15" t="s">
        <v>116</v>
      </c>
      <c r="F109" s="14"/>
      <c r="G109" s="16">
        <f>G110+G115+G118</f>
        <v>91800</v>
      </c>
      <c r="H109" s="16">
        <f>H110+H115+H118</f>
        <v>0</v>
      </c>
      <c r="I109" s="16">
        <f>I110+I115+I118</f>
        <v>93600</v>
      </c>
      <c r="J109" s="16">
        <f>J110+J115+J118</f>
        <v>0</v>
      </c>
    </row>
    <row r="110" spans="1:10" ht="24" x14ac:dyDescent="0.25">
      <c r="A110" s="20" t="s">
        <v>117</v>
      </c>
      <c r="B110" s="14">
        <v>701</v>
      </c>
      <c r="C110" s="15" t="s">
        <v>102</v>
      </c>
      <c r="D110" s="15" t="s">
        <v>108</v>
      </c>
      <c r="E110" s="15" t="s">
        <v>118</v>
      </c>
      <c r="F110" s="14"/>
      <c r="G110" s="16">
        <f>G111+G113</f>
        <v>50000</v>
      </c>
      <c r="H110" s="16">
        <f>H111+H113</f>
        <v>0</v>
      </c>
      <c r="I110" s="16">
        <f>I111+I113</f>
        <v>50000</v>
      </c>
      <c r="J110" s="16">
        <f>J111+J113</f>
        <v>0</v>
      </c>
    </row>
    <row r="111" spans="1:10" ht="24" x14ac:dyDescent="0.25">
      <c r="A111" s="20" t="s">
        <v>119</v>
      </c>
      <c r="B111" s="14">
        <v>701</v>
      </c>
      <c r="C111" s="15" t="s">
        <v>102</v>
      </c>
      <c r="D111" s="15" t="s">
        <v>108</v>
      </c>
      <c r="E111" s="15" t="s">
        <v>120</v>
      </c>
      <c r="F111" s="14"/>
      <c r="G111" s="16">
        <f>G112</f>
        <v>10000</v>
      </c>
      <c r="H111" s="16">
        <f>H112</f>
        <v>0</v>
      </c>
      <c r="I111" s="16">
        <f>I112</f>
        <v>10000</v>
      </c>
      <c r="J111" s="16">
        <f>J112</f>
        <v>0</v>
      </c>
    </row>
    <row r="112" spans="1:10" ht="24" x14ac:dyDescent="0.25">
      <c r="A112" s="18" t="s">
        <v>30</v>
      </c>
      <c r="B112" s="14">
        <v>701</v>
      </c>
      <c r="C112" s="15" t="s">
        <v>102</v>
      </c>
      <c r="D112" s="15" t="s">
        <v>108</v>
      </c>
      <c r="E112" s="15" t="s">
        <v>120</v>
      </c>
      <c r="F112" s="14">
        <v>200</v>
      </c>
      <c r="G112" s="16">
        <v>10000</v>
      </c>
      <c r="H112" s="16"/>
      <c r="I112" s="16">
        <v>10000</v>
      </c>
      <c r="J112" s="16"/>
    </row>
    <row r="113" spans="1:10" x14ac:dyDescent="0.25">
      <c r="A113" s="20" t="s">
        <v>121</v>
      </c>
      <c r="B113" s="14">
        <v>701</v>
      </c>
      <c r="C113" s="15" t="s">
        <v>102</v>
      </c>
      <c r="D113" s="15" t="s">
        <v>108</v>
      </c>
      <c r="E113" s="15" t="s">
        <v>122</v>
      </c>
      <c r="F113" s="14"/>
      <c r="G113" s="16">
        <f>G114</f>
        <v>40000</v>
      </c>
      <c r="H113" s="16">
        <f>H114</f>
        <v>0</v>
      </c>
      <c r="I113" s="16">
        <f>I114</f>
        <v>40000</v>
      </c>
      <c r="J113" s="16">
        <f>J114</f>
        <v>0</v>
      </c>
    </row>
    <row r="114" spans="1:10" ht="24" x14ac:dyDescent="0.25">
      <c r="A114" s="18" t="s">
        <v>30</v>
      </c>
      <c r="B114" s="14">
        <v>701</v>
      </c>
      <c r="C114" s="15" t="s">
        <v>102</v>
      </c>
      <c r="D114" s="15" t="s">
        <v>108</v>
      </c>
      <c r="E114" s="15" t="s">
        <v>122</v>
      </c>
      <c r="F114" s="14">
        <v>200</v>
      </c>
      <c r="G114" s="16">
        <v>40000</v>
      </c>
      <c r="H114" s="16"/>
      <c r="I114" s="16">
        <v>40000</v>
      </c>
      <c r="J114" s="16"/>
    </row>
    <row r="115" spans="1:10" ht="24" x14ac:dyDescent="0.25">
      <c r="A115" s="20" t="s">
        <v>123</v>
      </c>
      <c r="B115" s="14">
        <v>701</v>
      </c>
      <c r="C115" s="15" t="s">
        <v>102</v>
      </c>
      <c r="D115" s="15" t="s">
        <v>108</v>
      </c>
      <c r="E115" s="15" t="s">
        <v>124</v>
      </c>
      <c r="F115" s="14"/>
      <c r="G115" s="16">
        <f t="shared" ref="G115:J116" si="19">G116</f>
        <v>10000</v>
      </c>
      <c r="H115" s="16">
        <f t="shared" si="19"/>
        <v>0</v>
      </c>
      <c r="I115" s="16">
        <f t="shared" si="19"/>
        <v>10000</v>
      </c>
      <c r="J115" s="16">
        <f t="shared" si="19"/>
        <v>0</v>
      </c>
    </row>
    <row r="116" spans="1:10" ht="24" x14ac:dyDescent="0.25">
      <c r="A116" s="20" t="s">
        <v>125</v>
      </c>
      <c r="B116" s="14">
        <v>701</v>
      </c>
      <c r="C116" s="15" t="s">
        <v>102</v>
      </c>
      <c r="D116" s="15" t="s">
        <v>108</v>
      </c>
      <c r="E116" s="15" t="s">
        <v>126</v>
      </c>
      <c r="F116" s="14"/>
      <c r="G116" s="16">
        <f t="shared" si="19"/>
        <v>10000</v>
      </c>
      <c r="H116" s="16">
        <f t="shared" si="19"/>
        <v>0</v>
      </c>
      <c r="I116" s="16">
        <f t="shared" si="19"/>
        <v>10000</v>
      </c>
      <c r="J116" s="16">
        <f t="shared" si="19"/>
        <v>0</v>
      </c>
    </row>
    <row r="117" spans="1:10" ht="24" x14ac:dyDescent="0.25">
      <c r="A117" s="18" t="s">
        <v>30</v>
      </c>
      <c r="B117" s="14">
        <v>701</v>
      </c>
      <c r="C117" s="15" t="s">
        <v>102</v>
      </c>
      <c r="D117" s="15" t="s">
        <v>108</v>
      </c>
      <c r="E117" s="15" t="s">
        <v>126</v>
      </c>
      <c r="F117" s="14">
        <v>200</v>
      </c>
      <c r="G117" s="16">
        <v>10000</v>
      </c>
      <c r="H117" s="16"/>
      <c r="I117" s="16">
        <v>10000</v>
      </c>
      <c r="J117" s="16"/>
    </row>
    <row r="118" spans="1:10" ht="36" x14ac:dyDescent="0.25">
      <c r="A118" s="20" t="s">
        <v>942</v>
      </c>
      <c r="B118" s="14">
        <v>701</v>
      </c>
      <c r="C118" s="15" t="s">
        <v>102</v>
      </c>
      <c r="D118" s="15" t="s">
        <v>108</v>
      </c>
      <c r="E118" s="15" t="s">
        <v>127</v>
      </c>
      <c r="F118" s="14"/>
      <c r="G118" s="16">
        <f t="shared" ref="G118:J119" si="20">G119</f>
        <v>31800</v>
      </c>
      <c r="H118" s="16">
        <f t="shared" si="20"/>
        <v>0</v>
      </c>
      <c r="I118" s="16">
        <f t="shared" si="20"/>
        <v>33600</v>
      </c>
      <c r="J118" s="16">
        <f t="shared" si="20"/>
        <v>0</v>
      </c>
    </row>
    <row r="119" spans="1:10" ht="24" x14ac:dyDescent="0.25">
      <c r="A119" s="20" t="s">
        <v>128</v>
      </c>
      <c r="B119" s="14">
        <v>701</v>
      </c>
      <c r="C119" s="15" t="s">
        <v>102</v>
      </c>
      <c r="D119" s="15" t="s">
        <v>108</v>
      </c>
      <c r="E119" s="15" t="s">
        <v>129</v>
      </c>
      <c r="F119" s="14"/>
      <c r="G119" s="16">
        <f t="shared" si="20"/>
        <v>31800</v>
      </c>
      <c r="H119" s="16">
        <f t="shared" si="20"/>
        <v>0</v>
      </c>
      <c r="I119" s="16">
        <f t="shared" si="20"/>
        <v>33600</v>
      </c>
      <c r="J119" s="16">
        <f t="shared" si="20"/>
        <v>0</v>
      </c>
    </row>
    <row r="120" spans="1:10" ht="24" x14ac:dyDescent="0.25">
      <c r="A120" s="18" t="s">
        <v>30</v>
      </c>
      <c r="B120" s="14">
        <v>701</v>
      </c>
      <c r="C120" s="15" t="s">
        <v>102</v>
      </c>
      <c r="D120" s="15" t="s">
        <v>108</v>
      </c>
      <c r="E120" s="15" t="s">
        <v>129</v>
      </c>
      <c r="F120" s="14">
        <v>200</v>
      </c>
      <c r="G120" s="16">
        <v>31800</v>
      </c>
      <c r="H120" s="16"/>
      <c r="I120" s="16">
        <v>33600</v>
      </c>
      <c r="J120" s="16"/>
    </row>
    <row r="121" spans="1:10" ht="48" hidden="1" x14ac:dyDescent="0.25">
      <c r="A121" s="18" t="s">
        <v>130</v>
      </c>
      <c r="B121" s="14">
        <v>701</v>
      </c>
      <c r="C121" s="15" t="s">
        <v>102</v>
      </c>
      <c r="D121" s="15" t="s">
        <v>108</v>
      </c>
      <c r="E121" s="15" t="s">
        <v>131</v>
      </c>
      <c r="F121" s="14"/>
      <c r="G121" s="16">
        <f>G122</f>
        <v>0</v>
      </c>
      <c r="H121" s="16">
        <f t="shared" ref="H121:J121" si="21">H122</f>
        <v>0</v>
      </c>
      <c r="I121" s="16">
        <f t="shared" si="21"/>
        <v>0</v>
      </c>
      <c r="J121" s="16">
        <f t="shared" si="21"/>
        <v>0</v>
      </c>
    </row>
    <row r="122" spans="1:10" ht="24" hidden="1" x14ac:dyDescent="0.25">
      <c r="A122" s="18" t="s">
        <v>30</v>
      </c>
      <c r="B122" s="14">
        <v>701</v>
      </c>
      <c r="C122" s="15" t="s">
        <v>102</v>
      </c>
      <c r="D122" s="15" t="s">
        <v>108</v>
      </c>
      <c r="E122" s="15" t="s">
        <v>131</v>
      </c>
      <c r="F122" s="14">
        <v>200</v>
      </c>
      <c r="G122" s="16"/>
      <c r="H122" s="16"/>
      <c r="I122" s="16"/>
      <c r="J122" s="16"/>
    </row>
    <row r="123" spans="1:10" x14ac:dyDescent="0.25">
      <c r="A123" s="18" t="s">
        <v>132</v>
      </c>
      <c r="B123" s="14">
        <v>701</v>
      </c>
      <c r="C123" s="15" t="s">
        <v>34</v>
      </c>
      <c r="D123" s="15"/>
      <c r="E123" s="15"/>
      <c r="F123" s="14"/>
      <c r="G123" s="16">
        <f>G124+G152</f>
        <v>27771075.420000002</v>
      </c>
      <c r="H123" s="16">
        <f>H124+H152</f>
        <v>117063.31999999999</v>
      </c>
      <c r="I123" s="16">
        <f>I124+I152</f>
        <v>27771075.420000002</v>
      </c>
      <c r="J123" s="16">
        <f>J124+J152</f>
        <v>117063.31999999999</v>
      </c>
    </row>
    <row r="124" spans="1:10" x14ac:dyDescent="0.25">
      <c r="A124" s="18" t="s">
        <v>133</v>
      </c>
      <c r="B124" s="14">
        <v>701</v>
      </c>
      <c r="C124" s="15" t="s">
        <v>34</v>
      </c>
      <c r="D124" s="15" t="s">
        <v>134</v>
      </c>
      <c r="E124" s="15"/>
      <c r="F124" s="14"/>
      <c r="G124" s="16">
        <f>G125+G132</f>
        <v>27363625.420000002</v>
      </c>
      <c r="H124" s="16">
        <f>H125+H132</f>
        <v>69613.319999999992</v>
      </c>
      <c r="I124" s="16">
        <f>I125+I132</f>
        <v>27363625.420000002</v>
      </c>
      <c r="J124" s="16">
        <f>J125+J132</f>
        <v>69613.319999999992</v>
      </c>
    </row>
    <row r="125" spans="1:10" ht="24" x14ac:dyDescent="0.25">
      <c r="A125" s="18" t="s">
        <v>135</v>
      </c>
      <c r="B125" s="14">
        <v>701</v>
      </c>
      <c r="C125" s="15" t="s">
        <v>34</v>
      </c>
      <c r="D125" s="15" t="s">
        <v>134</v>
      </c>
      <c r="E125" s="15" t="s">
        <v>36</v>
      </c>
      <c r="F125" s="14"/>
      <c r="G125" s="16">
        <f t="shared" ref="G125:J126" si="22">G126</f>
        <v>4806.6099999999997</v>
      </c>
      <c r="H125" s="16">
        <f t="shared" si="22"/>
        <v>3979.87</v>
      </c>
      <c r="I125" s="16">
        <f t="shared" si="22"/>
        <v>4806.6099999999997</v>
      </c>
      <c r="J125" s="16">
        <f t="shared" si="22"/>
        <v>3979.87</v>
      </c>
    </row>
    <row r="126" spans="1:10" ht="24" x14ac:dyDescent="0.25">
      <c r="A126" s="18" t="s">
        <v>136</v>
      </c>
      <c r="B126" s="14">
        <v>701</v>
      </c>
      <c r="C126" s="15" t="s">
        <v>34</v>
      </c>
      <c r="D126" s="15" t="s">
        <v>134</v>
      </c>
      <c r="E126" s="15" t="s">
        <v>75</v>
      </c>
      <c r="F126" s="14"/>
      <c r="G126" s="16">
        <f t="shared" si="22"/>
        <v>4806.6099999999997</v>
      </c>
      <c r="H126" s="16">
        <f t="shared" si="22"/>
        <v>3979.87</v>
      </c>
      <c r="I126" s="16">
        <f t="shared" si="22"/>
        <v>4806.6099999999997</v>
      </c>
      <c r="J126" s="16">
        <f t="shared" si="22"/>
        <v>3979.87</v>
      </c>
    </row>
    <row r="127" spans="1:10" ht="36" x14ac:dyDescent="0.25">
      <c r="A127" s="18" t="s">
        <v>137</v>
      </c>
      <c r="B127" s="14">
        <v>701</v>
      </c>
      <c r="C127" s="15" t="s">
        <v>34</v>
      </c>
      <c r="D127" s="15" t="s">
        <v>134</v>
      </c>
      <c r="E127" s="15" t="s">
        <v>138</v>
      </c>
      <c r="F127" s="14"/>
      <c r="G127" s="16">
        <f>G128+G130</f>
        <v>4806.6099999999997</v>
      </c>
      <c r="H127" s="16">
        <f>H128+H130</f>
        <v>3979.87</v>
      </c>
      <c r="I127" s="16">
        <f>I128+I130</f>
        <v>4806.6099999999997</v>
      </c>
      <c r="J127" s="16">
        <f>J128+J130</f>
        <v>3979.87</v>
      </c>
    </row>
    <row r="128" spans="1:10" ht="36" x14ac:dyDescent="0.25">
      <c r="A128" s="18" t="s">
        <v>139</v>
      </c>
      <c r="B128" s="14">
        <v>701</v>
      </c>
      <c r="C128" s="15" t="s">
        <v>34</v>
      </c>
      <c r="D128" s="15" t="s">
        <v>134</v>
      </c>
      <c r="E128" s="15" t="s">
        <v>140</v>
      </c>
      <c r="F128" s="14"/>
      <c r="G128" s="16">
        <f>G129</f>
        <v>3979.87</v>
      </c>
      <c r="H128" s="16">
        <f>H129</f>
        <v>3979.87</v>
      </c>
      <c r="I128" s="16">
        <f>I129</f>
        <v>3979.87</v>
      </c>
      <c r="J128" s="16">
        <f>J129</f>
        <v>3979.87</v>
      </c>
    </row>
    <row r="129" spans="1:10" ht="24" x14ac:dyDescent="0.25">
      <c r="A129" s="18" t="s">
        <v>30</v>
      </c>
      <c r="B129" s="14">
        <v>701</v>
      </c>
      <c r="C129" s="15" t="s">
        <v>34</v>
      </c>
      <c r="D129" s="15" t="s">
        <v>134</v>
      </c>
      <c r="E129" s="15" t="s">
        <v>140</v>
      </c>
      <c r="F129" s="14">
        <v>200</v>
      </c>
      <c r="G129" s="16">
        <v>3979.87</v>
      </c>
      <c r="H129" s="16">
        <f>G129</f>
        <v>3979.87</v>
      </c>
      <c r="I129" s="16">
        <v>3979.87</v>
      </c>
      <c r="J129" s="16">
        <f>I129</f>
        <v>3979.87</v>
      </c>
    </row>
    <row r="130" spans="1:10" ht="24" x14ac:dyDescent="0.25">
      <c r="A130" s="18" t="s">
        <v>141</v>
      </c>
      <c r="B130" s="14">
        <v>701</v>
      </c>
      <c r="C130" s="15" t="s">
        <v>34</v>
      </c>
      <c r="D130" s="15" t="s">
        <v>134</v>
      </c>
      <c r="E130" s="14" t="s">
        <v>142</v>
      </c>
      <c r="F130" s="14"/>
      <c r="G130" s="16">
        <f>G131</f>
        <v>826.74</v>
      </c>
      <c r="H130" s="16">
        <f>H131</f>
        <v>0</v>
      </c>
      <c r="I130" s="16">
        <f>I131</f>
        <v>826.74</v>
      </c>
      <c r="J130" s="16">
        <f>J131</f>
        <v>0</v>
      </c>
    </row>
    <row r="131" spans="1:10" ht="24" x14ac:dyDescent="0.25">
      <c r="A131" s="18" t="s">
        <v>30</v>
      </c>
      <c r="B131" s="14">
        <v>701</v>
      </c>
      <c r="C131" s="15" t="s">
        <v>34</v>
      </c>
      <c r="D131" s="15" t="s">
        <v>134</v>
      </c>
      <c r="E131" s="14" t="s">
        <v>142</v>
      </c>
      <c r="F131" s="14">
        <v>200</v>
      </c>
      <c r="G131" s="16">
        <v>826.74</v>
      </c>
      <c r="H131" s="16"/>
      <c r="I131" s="16">
        <v>826.74</v>
      </c>
      <c r="J131" s="16"/>
    </row>
    <row r="132" spans="1:10" x14ac:dyDescent="0.25">
      <c r="A132" s="18" t="s">
        <v>21</v>
      </c>
      <c r="B132" s="14">
        <v>701</v>
      </c>
      <c r="C132" s="15" t="s">
        <v>34</v>
      </c>
      <c r="D132" s="15" t="s">
        <v>134</v>
      </c>
      <c r="E132" s="14">
        <v>9000000000</v>
      </c>
      <c r="F132" s="14"/>
      <c r="G132" s="16">
        <f>G133</f>
        <v>27358818.810000002</v>
      </c>
      <c r="H132" s="16">
        <f>H133</f>
        <v>65633.45</v>
      </c>
      <c r="I132" s="16">
        <f>I133</f>
        <v>27358818.810000002</v>
      </c>
      <c r="J132" s="16">
        <f>J133</f>
        <v>65633.45</v>
      </c>
    </row>
    <row r="133" spans="1:10" ht="24" x14ac:dyDescent="0.25">
      <c r="A133" s="19" t="s">
        <v>143</v>
      </c>
      <c r="B133" s="14">
        <v>701</v>
      </c>
      <c r="C133" s="15" t="s">
        <v>34</v>
      </c>
      <c r="D133" s="15" t="s">
        <v>134</v>
      </c>
      <c r="E133" s="15" t="s">
        <v>144</v>
      </c>
      <c r="F133" s="15"/>
      <c r="G133" s="16">
        <f>G140+G134+G148+G136+G138+G142+G144+G146+G150</f>
        <v>27358818.810000002</v>
      </c>
      <c r="H133" s="16">
        <f>H140+H134+H148+H136+H138+H142+H144+H146+H150</f>
        <v>65633.45</v>
      </c>
      <c r="I133" s="16">
        <f>I140+I134+I148+I136+I138+I142+I144+I146+I150</f>
        <v>27358818.810000002</v>
      </c>
      <c r="J133" s="16">
        <f>J140+J134+J148+J136+J138+J142+J144+J146+J150</f>
        <v>65633.45</v>
      </c>
    </row>
    <row r="134" spans="1:10" ht="36" x14ac:dyDescent="0.25">
      <c r="A134" s="18" t="s">
        <v>31</v>
      </c>
      <c r="B134" s="14">
        <v>701</v>
      </c>
      <c r="C134" s="15" t="s">
        <v>34</v>
      </c>
      <c r="D134" s="15" t="s">
        <v>134</v>
      </c>
      <c r="E134" s="15" t="s">
        <v>145</v>
      </c>
      <c r="F134" s="15"/>
      <c r="G134" s="16">
        <f>G135</f>
        <v>750000</v>
      </c>
      <c r="H134" s="16">
        <f>H135</f>
        <v>0</v>
      </c>
      <c r="I134" s="16">
        <f>I135</f>
        <v>750000</v>
      </c>
      <c r="J134" s="16">
        <f>J135</f>
        <v>0</v>
      </c>
    </row>
    <row r="135" spans="1:10" ht="24" x14ac:dyDescent="0.25">
      <c r="A135" s="18" t="s">
        <v>73</v>
      </c>
      <c r="B135" s="14">
        <v>701</v>
      </c>
      <c r="C135" s="15" t="s">
        <v>34</v>
      </c>
      <c r="D135" s="15" t="s">
        <v>134</v>
      </c>
      <c r="E135" s="15" t="s">
        <v>145</v>
      </c>
      <c r="F135" s="15" t="s">
        <v>146</v>
      </c>
      <c r="G135" s="16">
        <v>750000</v>
      </c>
      <c r="H135" s="16"/>
      <c r="I135" s="16">
        <v>750000</v>
      </c>
      <c r="J135" s="16"/>
    </row>
    <row r="136" spans="1:10" ht="48" x14ac:dyDescent="0.25">
      <c r="A136" s="18" t="s">
        <v>147</v>
      </c>
      <c r="B136" s="14">
        <v>701</v>
      </c>
      <c r="C136" s="15" t="s">
        <v>34</v>
      </c>
      <c r="D136" s="15" t="s">
        <v>134</v>
      </c>
      <c r="E136" s="15" t="s">
        <v>148</v>
      </c>
      <c r="F136" s="14"/>
      <c r="G136" s="16">
        <f>G137</f>
        <v>65633.45</v>
      </c>
      <c r="H136" s="16">
        <f>H137</f>
        <v>65633.45</v>
      </c>
      <c r="I136" s="16">
        <f>I137</f>
        <v>65633.45</v>
      </c>
      <c r="J136" s="16">
        <f>J137</f>
        <v>65633.45</v>
      </c>
    </row>
    <row r="137" spans="1:10" ht="24" x14ac:dyDescent="0.25">
      <c r="A137" s="18" t="s">
        <v>73</v>
      </c>
      <c r="B137" s="14">
        <v>701</v>
      </c>
      <c r="C137" s="15" t="s">
        <v>34</v>
      </c>
      <c r="D137" s="15" t="s">
        <v>134</v>
      </c>
      <c r="E137" s="15" t="s">
        <v>148</v>
      </c>
      <c r="F137" s="14">
        <v>600</v>
      </c>
      <c r="G137" s="16">
        <v>65633.45</v>
      </c>
      <c r="H137" s="16">
        <f>G137</f>
        <v>65633.45</v>
      </c>
      <c r="I137" s="16">
        <v>65633.45</v>
      </c>
      <c r="J137" s="16">
        <f>I137</f>
        <v>65633.45</v>
      </c>
    </row>
    <row r="138" spans="1:10" ht="36" x14ac:dyDescent="0.25">
      <c r="A138" s="18" t="s">
        <v>149</v>
      </c>
      <c r="B138" s="14">
        <v>701</v>
      </c>
      <c r="C138" s="15" t="s">
        <v>34</v>
      </c>
      <c r="D138" s="15" t="s">
        <v>134</v>
      </c>
      <c r="E138" s="15" t="s">
        <v>150</v>
      </c>
      <c r="F138" s="14"/>
      <c r="G138" s="16">
        <f>G139</f>
        <v>13634</v>
      </c>
      <c r="H138" s="16">
        <f>H139</f>
        <v>0</v>
      </c>
      <c r="I138" s="16">
        <f>I139</f>
        <v>13634</v>
      </c>
      <c r="J138" s="16">
        <f>J139</f>
        <v>0</v>
      </c>
    </row>
    <row r="139" spans="1:10" ht="24" x14ac:dyDescent="0.25">
      <c r="A139" s="18" t="s">
        <v>73</v>
      </c>
      <c r="B139" s="14">
        <v>701</v>
      </c>
      <c r="C139" s="15" t="s">
        <v>34</v>
      </c>
      <c r="D139" s="15" t="s">
        <v>134</v>
      </c>
      <c r="E139" s="15" t="s">
        <v>150</v>
      </c>
      <c r="F139" s="14">
        <v>600</v>
      </c>
      <c r="G139" s="16">
        <v>13634</v>
      </c>
      <c r="H139" s="16"/>
      <c r="I139" s="16">
        <v>13634</v>
      </c>
      <c r="J139" s="16"/>
    </row>
    <row r="140" spans="1:10" ht="24" x14ac:dyDescent="0.25">
      <c r="A140" s="20" t="s">
        <v>151</v>
      </c>
      <c r="B140" s="14">
        <v>701</v>
      </c>
      <c r="C140" s="15" t="s">
        <v>34</v>
      </c>
      <c r="D140" s="15" t="s">
        <v>134</v>
      </c>
      <c r="E140" s="15" t="s">
        <v>152</v>
      </c>
      <c r="F140" s="14"/>
      <c r="G140" s="16">
        <f>G141</f>
        <v>23357029.32</v>
      </c>
      <c r="H140" s="16">
        <f>H141</f>
        <v>0</v>
      </c>
      <c r="I140" s="16">
        <f>I141</f>
        <v>23357029.32</v>
      </c>
      <c r="J140" s="16">
        <f>J141</f>
        <v>0</v>
      </c>
    </row>
    <row r="141" spans="1:10" ht="24" x14ac:dyDescent="0.25">
      <c r="A141" s="18" t="s">
        <v>73</v>
      </c>
      <c r="B141" s="14">
        <v>701</v>
      </c>
      <c r="C141" s="15" t="s">
        <v>34</v>
      </c>
      <c r="D141" s="15" t="s">
        <v>134</v>
      </c>
      <c r="E141" s="15" t="s">
        <v>152</v>
      </c>
      <c r="F141" s="14">
        <v>600</v>
      </c>
      <c r="G141" s="16">
        <v>23357029.32</v>
      </c>
      <c r="H141" s="16"/>
      <c r="I141" s="16">
        <v>23357029.32</v>
      </c>
      <c r="J141" s="16"/>
    </row>
    <row r="142" spans="1:10" ht="24" x14ac:dyDescent="0.25">
      <c r="A142" s="20" t="s">
        <v>153</v>
      </c>
      <c r="B142" s="14">
        <v>701</v>
      </c>
      <c r="C142" s="15" t="s">
        <v>34</v>
      </c>
      <c r="D142" s="15" t="s">
        <v>134</v>
      </c>
      <c r="E142" s="15" t="s">
        <v>154</v>
      </c>
      <c r="F142" s="14"/>
      <c r="G142" s="16">
        <f>G143</f>
        <v>333480.8</v>
      </c>
      <c r="H142" s="16"/>
      <c r="I142" s="16">
        <f>I143</f>
        <v>333480.8</v>
      </c>
      <c r="J142" s="16"/>
    </row>
    <row r="143" spans="1:10" ht="24" x14ac:dyDescent="0.25">
      <c r="A143" s="18" t="s">
        <v>73</v>
      </c>
      <c r="B143" s="14">
        <v>701</v>
      </c>
      <c r="C143" s="15" t="s">
        <v>34</v>
      </c>
      <c r="D143" s="15" t="s">
        <v>134</v>
      </c>
      <c r="E143" s="15" t="s">
        <v>154</v>
      </c>
      <c r="F143" s="14">
        <v>600</v>
      </c>
      <c r="G143" s="16">
        <v>333480.8</v>
      </c>
      <c r="H143" s="16"/>
      <c r="I143" s="16">
        <v>333480.8</v>
      </c>
      <c r="J143" s="16"/>
    </row>
    <row r="144" spans="1:10" ht="24" x14ac:dyDescent="0.25">
      <c r="A144" s="20" t="s">
        <v>155</v>
      </c>
      <c r="B144" s="14">
        <v>701</v>
      </c>
      <c r="C144" s="15" t="s">
        <v>34</v>
      </c>
      <c r="D144" s="15" t="s">
        <v>134</v>
      </c>
      <c r="E144" s="15" t="s">
        <v>156</v>
      </c>
      <c r="F144" s="14"/>
      <c r="G144" s="16">
        <f>G145</f>
        <v>1519359.51</v>
      </c>
      <c r="H144" s="16"/>
      <c r="I144" s="16">
        <f>I145</f>
        <v>1519359.51</v>
      </c>
      <c r="J144" s="16"/>
    </row>
    <row r="145" spans="1:10" ht="24" x14ac:dyDescent="0.25">
      <c r="A145" s="18" t="s">
        <v>73</v>
      </c>
      <c r="B145" s="14">
        <v>701</v>
      </c>
      <c r="C145" s="15" t="s">
        <v>34</v>
      </c>
      <c r="D145" s="15" t="s">
        <v>134</v>
      </c>
      <c r="E145" s="15" t="s">
        <v>156</v>
      </c>
      <c r="F145" s="14">
        <v>600</v>
      </c>
      <c r="G145" s="16">
        <v>1519359.51</v>
      </c>
      <c r="H145" s="16"/>
      <c r="I145" s="16">
        <v>1519359.51</v>
      </c>
      <c r="J145" s="16"/>
    </row>
    <row r="146" spans="1:10" ht="24" x14ac:dyDescent="0.25">
      <c r="A146" s="20" t="s">
        <v>157</v>
      </c>
      <c r="B146" s="14">
        <v>701</v>
      </c>
      <c r="C146" s="15" t="s">
        <v>34</v>
      </c>
      <c r="D146" s="15" t="s">
        <v>134</v>
      </c>
      <c r="E146" s="15" t="s">
        <v>158</v>
      </c>
      <c r="F146" s="14"/>
      <c r="G146" s="16">
        <f>G147</f>
        <v>1319681.73</v>
      </c>
      <c r="H146" s="16"/>
      <c r="I146" s="16">
        <f>I147</f>
        <v>1319681.73</v>
      </c>
      <c r="J146" s="16"/>
    </row>
    <row r="147" spans="1:10" ht="24" x14ac:dyDescent="0.25">
      <c r="A147" s="18" t="s">
        <v>73</v>
      </c>
      <c r="B147" s="14">
        <v>701</v>
      </c>
      <c r="C147" s="15" t="s">
        <v>34</v>
      </c>
      <c r="D147" s="15" t="s">
        <v>134</v>
      </c>
      <c r="E147" s="15" t="s">
        <v>158</v>
      </c>
      <c r="F147" s="14">
        <v>600</v>
      </c>
      <c r="G147" s="16">
        <v>1319681.73</v>
      </c>
      <c r="H147" s="16"/>
      <c r="I147" s="16">
        <v>1319681.73</v>
      </c>
      <c r="J147" s="16"/>
    </row>
    <row r="148" spans="1:10" hidden="1" x14ac:dyDescent="0.25">
      <c r="A148" s="18" t="s">
        <v>159</v>
      </c>
      <c r="B148" s="14">
        <v>701</v>
      </c>
      <c r="C148" s="15" t="s">
        <v>34</v>
      </c>
      <c r="D148" s="15" t="s">
        <v>134</v>
      </c>
      <c r="E148" s="15" t="s">
        <v>160</v>
      </c>
      <c r="F148" s="15"/>
      <c r="G148" s="16">
        <f>G149</f>
        <v>0</v>
      </c>
      <c r="H148" s="16">
        <f>H149</f>
        <v>0</v>
      </c>
      <c r="I148" s="16">
        <f>I149</f>
        <v>0</v>
      </c>
      <c r="J148" s="16">
        <f>J149</f>
        <v>0</v>
      </c>
    </row>
    <row r="149" spans="1:10" ht="24" hidden="1" x14ac:dyDescent="0.25">
      <c r="A149" s="18" t="s">
        <v>73</v>
      </c>
      <c r="B149" s="14">
        <v>701</v>
      </c>
      <c r="C149" s="15" t="s">
        <v>34</v>
      </c>
      <c r="D149" s="15" t="s">
        <v>134</v>
      </c>
      <c r="E149" s="15" t="s">
        <v>160</v>
      </c>
      <c r="F149" s="15" t="s">
        <v>146</v>
      </c>
      <c r="G149" s="16">
        <v>0</v>
      </c>
      <c r="H149" s="16"/>
      <c r="I149" s="16">
        <v>0</v>
      </c>
      <c r="J149" s="16"/>
    </row>
    <row r="150" spans="1:10" ht="36" hidden="1" x14ac:dyDescent="0.25">
      <c r="A150" s="20" t="s">
        <v>161</v>
      </c>
      <c r="B150" s="14">
        <v>701</v>
      </c>
      <c r="C150" s="15" t="s">
        <v>34</v>
      </c>
      <c r="D150" s="15" t="s">
        <v>134</v>
      </c>
      <c r="E150" s="15" t="s">
        <v>162</v>
      </c>
      <c r="F150" s="15"/>
      <c r="G150" s="16">
        <f>G151</f>
        <v>0</v>
      </c>
      <c r="H150" s="16">
        <f>H151</f>
        <v>0</v>
      </c>
      <c r="I150" s="16">
        <f>I151</f>
        <v>0</v>
      </c>
      <c r="J150" s="16">
        <f>J151</f>
        <v>0</v>
      </c>
    </row>
    <row r="151" spans="1:10" ht="24" hidden="1" x14ac:dyDescent="0.25">
      <c r="A151" s="18" t="s">
        <v>73</v>
      </c>
      <c r="B151" s="14">
        <v>701</v>
      </c>
      <c r="C151" s="15" t="s">
        <v>34</v>
      </c>
      <c r="D151" s="15" t="s">
        <v>134</v>
      </c>
      <c r="E151" s="15" t="s">
        <v>162</v>
      </c>
      <c r="F151" s="15" t="s">
        <v>146</v>
      </c>
      <c r="G151" s="16">
        <v>0</v>
      </c>
      <c r="H151" s="16"/>
      <c r="I151" s="16">
        <v>0</v>
      </c>
      <c r="J151" s="16"/>
    </row>
    <row r="152" spans="1:10" x14ac:dyDescent="0.25">
      <c r="A152" s="18" t="s">
        <v>163</v>
      </c>
      <c r="B152" s="14">
        <v>701</v>
      </c>
      <c r="C152" s="15" t="s">
        <v>34</v>
      </c>
      <c r="D152" s="15" t="s">
        <v>164</v>
      </c>
      <c r="E152" s="15"/>
      <c r="F152" s="14"/>
      <c r="G152" s="16">
        <f>G153+G171</f>
        <v>407450</v>
      </c>
      <c r="H152" s="16">
        <f>H153+H171</f>
        <v>47450</v>
      </c>
      <c r="I152" s="16">
        <f>I153+I171</f>
        <v>407450</v>
      </c>
      <c r="J152" s="16">
        <f>J153+J171</f>
        <v>47450</v>
      </c>
    </row>
    <row r="153" spans="1:10" ht="24" x14ac:dyDescent="0.25">
      <c r="A153" s="18" t="s">
        <v>165</v>
      </c>
      <c r="B153" s="14">
        <v>701</v>
      </c>
      <c r="C153" s="15" t="s">
        <v>34</v>
      </c>
      <c r="D153" s="15" t="s">
        <v>164</v>
      </c>
      <c r="E153" s="15" t="s">
        <v>166</v>
      </c>
      <c r="F153" s="14"/>
      <c r="G153" s="16">
        <f>G154+G167</f>
        <v>360000</v>
      </c>
      <c r="H153" s="16">
        <f>H154+H167</f>
        <v>0</v>
      </c>
      <c r="I153" s="16">
        <f>I154+I167</f>
        <v>360000</v>
      </c>
      <c r="J153" s="16">
        <f>J154+J167</f>
        <v>0</v>
      </c>
    </row>
    <row r="154" spans="1:10" ht="36" x14ac:dyDescent="0.25">
      <c r="A154" s="18" t="s">
        <v>167</v>
      </c>
      <c r="B154" s="14">
        <v>701</v>
      </c>
      <c r="C154" s="15" t="s">
        <v>34</v>
      </c>
      <c r="D154" s="15" t="s">
        <v>164</v>
      </c>
      <c r="E154" s="15" t="s">
        <v>168</v>
      </c>
      <c r="F154" s="14"/>
      <c r="G154" s="16">
        <f>G155+G159</f>
        <v>260000</v>
      </c>
      <c r="H154" s="16">
        <f>H155+H159</f>
        <v>0</v>
      </c>
      <c r="I154" s="16">
        <f>I155+I159</f>
        <v>260000</v>
      </c>
      <c r="J154" s="16">
        <f>J155+J159</f>
        <v>0</v>
      </c>
    </row>
    <row r="155" spans="1:10" ht="24" x14ac:dyDescent="0.25">
      <c r="A155" s="18" t="s">
        <v>169</v>
      </c>
      <c r="B155" s="14">
        <v>701</v>
      </c>
      <c r="C155" s="15" t="s">
        <v>34</v>
      </c>
      <c r="D155" s="15" t="s">
        <v>164</v>
      </c>
      <c r="E155" s="15" t="s">
        <v>170</v>
      </c>
      <c r="F155" s="14"/>
      <c r="G155" s="16">
        <f>G156</f>
        <v>60000</v>
      </c>
      <c r="H155" s="16">
        <f>H156</f>
        <v>0</v>
      </c>
      <c r="I155" s="16">
        <f>I156</f>
        <v>60000</v>
      </c>
      <c r="J155" s="16">
        <f>J156</f>
        <v>0</v>
      </c>
    </row>
    <row r="156" spans="1:10" ht="36" x14ac:dyDescent="0.25">
      <c r="A156" s="18" t="s">
        <v>171</v>
      </c>
      <c r="B156" s="14">
        <v>701</v>
      </c>
      <c r="C156" s="15" t="s">
        <v>34</v>
      </c>
      <c r="D156" s="15" t="s">
        <v>164</v>
      </c>
      <c r="E156" s="15" t="s">
        <v>172</v>
      </c>
      <c r="F156" s="14"/>
      <c r="G156" s="16">
        <f>SUM(G157:G158)</f>
        <v>60000</v>
      </c>
      <c r="H156" s="16">
        <f>SUM(H157:H158)</f>
        <v>0</v>
      </c>
      <c r="I156" s="16">
        <f>SUM(I157:I158)</f>
        <v>60000</v>
      </c>
      <c r="J156" s="16">
        <f>SUM(J157:J158)</f>
        <v>0</v>
      </c>
    </row>
    <row r="157" spans="1:10" ht="24" x14ac:dyDescent="0.25">
      <c r="A157" s="18" t="s">
        <v>30</v>
      </c>
      <c r="B157" s="14">
        <v>701</v>
      </c>
      <c r="C157" s="15" t="s">
        <v>34</v>
      </c>
      <c r="D157" s="15" t="s">
        <v>164</v>
      </c>
      <c r="E157" s="15" t="s">
        <v>172</v>
      </c>
      <c r="F157" s="14">
        <v>200</v>
      </c>
      <c r="G157" s="16">
        <v>60000</v>
      </c>
      <c r="H157" s="16"/>
      <c r="I157" s="16">
        <v>60000</v>
      </c>
      <c r="J157" s="16"/>
    </row>
    <row r="158" spans="1:10" hidden="1" x14ac:dyDescent="0.25">
      <c r="A158" s="18" t="s">
        <v>62</v>
      </c>
      <c r="B158" s="14">
        <v>701</v>
      </c>
      <c r="C158" s="15" t="s">
        <v>34</v>
      </c>
      <c r="D158" s="15" t="s">
        <v>164</v>
      </c>
      <c r="E158" s="15" t="s">
        <v>172</v>
      </c>
      <c r="F158" s="14">
        <v>800</v>
      </c>
      <c r="G158" s="16">
        <v>0</v>
      </c>
      <c r="H158" s="16"/>
      <c r="I158" s="16">
        <v>0</v>
      </c>
      <c r="J158" s="16"/>
    </row>
    <row r="159" spans="1:10" ht="24" x14ac:dyDescent="0.25">
      <c r="A159" s="18" t="s">
        <v>173</v>
      </c>
      <c r="B159" s="14">
        <v>701</v>
      </c>
      <c r="C159" s="15" t="s">
        <v>34</v>
      </c>
      <c r="D159" s="15" t="s">
        <v>164</v>
      </c>
      <c r="E159" s="15" t="s">
        <v>174</v>
      </c>
      <c r="F159" s="14"/>
      <c r="G159" s="16">
        <f>G164+G160+G162</f>
        <v>200000</v>
      </c>
      <c r="H159" s="16">
        <f>H164+H160+H162</f>
        <v>0</v>
      </c>
      <c r="I159" s="16">
        <f>I164+I160+I162</f>
        <v>200000</v>
      </c>
      <c r="J159" s="16">
        <f>J164+J160+J162</f>
        <v>0</v>
      </c>
    </row>
    <row r="160" spans="1:10" ht="24" hidden="1" x14ac:dyDescent="0.25">
      <c r="A160" s="18" t="s">
        <v>175</v>
      </c>
      <c r="B160" s="14">
        <v>701</v>
      </c>
      <c r="C160" s="15" t="s">
        <v>34</v>
      </c>
      <c r="D160" s="15" t="s">
        <v>164</v>
      </c>
      <c r="E160" s="15" t="s">
        <v>176</v>
      </c>
      <c r="F160" s="14"/>
      <c r="G160" s="16">
        <f>G161</f>
        <v>0</v>
      </c>
      <c r="H160" s="16">
        <f>H161</f>
        <v>0</v>
      </c>
      <c r="I160" s="16">
        <f>I161</f>
        <v>0</v>
      </c>
      <c r="J160" s="16">
        <f>J161</f>
        <v>0</v>
      </c>
    </row>
    <row r="161" spans="1:10" hidden="1" x14ac:dyDescent="0.25">
      <c r="A161" s="18" t="s">
        <v>62</v>
      </c>
      <c r="B161" s="14">
        <v>701</v>
      </c>
      <c r="C161" s="15" t="s">
        <v>34</v>
      </c>
      <c r="D161" s="15" t="s">
        <v>164</v>
      </c>
      <c r="E161" s="15" t="s">
        <v>176</v>
      </c>
      <c r="F161" s="14">
        <v>800</v>
      </c>
      <c r="G161" s="16">
        <v>0</v>
      </c>
      <c r="H161" s="16">
        <v>0</v>
      </c>
      <c r="I161" s="16">
        <v>0</v>
      </c>
      <c r="J161" s="16">
        <v>0</v>
      </c>
    </row>
    <row r="162" spans="1:10" ht="24" hidden="1" x14ac:dyDescent="0.25">
      <c r="A162" s="18" t="s">
        <v>177</v>
      </c>
      <c r="B162" s="14">
        <v>701</v>
      </c>
      <c r="C162" s="15" t="s">
        <v>34</v>
      </c>
      <c r="D162" s="15" t="s">
        <v>164</v>
      </c>
      <c r="E162" s="15" t="s">
        <v>178</v>
      </c>
      <c r="F162" s="14"/>
      <c r="G162" s="16">
        <f>G163</f>
        <v>0</v>
      </c>
      <c r="H162" s="16">
        <f>H163</f>
        <v>0</v>
      </c>
      <c r="I162" s="16">
        <f>I163</f>
        <v>0</v>
      </c>
      <c r="J162" s="16">
        <f>J163</f>
        <v>0</v>
      </c>
    </row>
    <row r="163" spans="1:10" hidden="1" x14ac:dyDescent="0.25">
      <c r="A163" s="18" t="s">
        <v>62</v>
      </c>
      <c r="B163" s="14">
        <v>701</v>
      </c>
      <c r="C163" s="15" t="s">
        <v>34</v>
      </c>
      <c r="D163" s="15" t="s">
        <v>164</v>
      </c>
      <c r="E163" s="15" t="s">
        <v>178</v>
      </c>
      <c r="F163" s="14">
        <v>800</v>
      </c>
      <c r="G163" s="16">
        <v>0</v>
      </c>
      <c r="H163" s="16"/>
      <c r="I163" s="16">
        <v>0</v>
      </c>
      <c r="J163" s="16"/>
    </row>
    <row r="164" spans="1:10" ht="24" x14ac:dyDescent="0.25">
      <c r="A164" s="18" t="s">
        <v>179</v>
      </c>
      <c r="B164" s="14">
        <v>701</v>
      </c>
      <c r="C164" s="15" t="s">
        <v>34</v>
      </c>
      <c r="D164" s="15" t="s">
        <v>164</v>
      </c>
      <c r="E164" s="15" t="s">
        <v>180</v>
      </c>
      <c r="F164" s="14"/>
      <c r="G164" s="16">
        <f>SUM(G165:G166)</f>
        <v>200000</v>
      </c>
      <c r="H164" s="16">
        <f>SUM(H165:H166)</f>
        <v>0</v>
      </c>
      <c r="I164" s="16">
        <f>SUM(I165:I166)</f>
        <v>200000</v>
      </c>
      <c r="J164" s="16">
        <f>SUM(J165:J166)</f>
        <v>0</v>
      </c>
    </row>
    <row r="165" spans="1:10" ht="24" hidden="1" x14ac:dyDescent="0.25">
      <c r="A165" s="18" t="s">
        <v>30</v>
      </c>
      <c r="B165" s="14">
        <v>701</v>
      </c>
      <c r="C165" s="15" t="s">
        <v>34</v>
      </c>
      <c r="D165" s="15" t="s">
        <v>164</v>
      </c>
      <c r="E165" s="15" t="s">
        <v>180</v>
      </c>
      <c r="F165" s="14">
        <v>200</v>
      </c>
      <c r="G165" s="16">
        <v>0</v>
      </c>
      <c r="H165" s="16"/>
      <c r="I165" s="16">
        <v>0</v>
      </c>
      <c r="J165" s="16"/>
    </row>
    <row r="166" spans="1:10" x14ac:dyDescent="0.25">
      <c r="A166" s="18" t="s">
        <v>62</v>
      </c>
      <c r="B166" s="14">
        <v>701</v>
      </c>
      <c r="C166" s="15" t="s">
        <v>34</v>
      </c>
      <c r="D166" s="15" t="s">
        <v>164</v>
      </c>
      <c r="E166" s="15" t="s">
        <v>180</v>
      </c>
      <c r="F166" s="14">
        <v>800</v>
      </c>
      <c r="G166" s="16">
        <v>200000</v>
      </c>
      <c r="H166" s="16"/>
      <c r="I166" s="16">
        <v>200000</v>
      </c>
      <c r="J166" s="16"/>
    </row>
    <row r="167" spans="1:10" ht="24" x14ac:dyDescent="0.25">
      <c r="A167" s="18" t="s">
        <v>181</v>
      </c>
      <c r="B167" s="14">
        <v>701</v>
      </c>
      <c r="C167" s="15" t="s">
        <v>34</v>
      </c>
      <c r="D167" s="15" t="s">
        <v>164</v>
      </c>
      <c r="E167" s="15" t="s">
        <v>182</v>
      </c>
      <c r="F167" s="14"/>
      <c r="G167" s="16">
        <f>G169</f>
        <v>100000</v>
      </c>
      <c r="H167" s="16">
        <f>H169</f>
        <v>0</v>
      </c>
      <c r="I167" s="16">
        <f>I169</f>
        <v>100000</v>
      </c>
      <c r="J167" s="16">
        <f>J169</f>
        <v>0</v>
      </c>
    </row>
    <row r="168" spans="1:10" ht="48" x14ac:dyDescent="0.25">
      <c r="A168" s="18" t="s">
        <v>183</v>
      </c>
      <c r="B168" s="14">
        <v>701</v>
      </c>
      <c r="C168" s="15" t="s">
        <v>34</v>
      </c>
      <c r="D168" s="15" t="s">
        <v>164</v>
      </c>
      <c r="E168" s="15" t="s">
        <v>184</v>
      </c>
      <c r="F168" s="14"/>
      <c r="G168" s="16">
        <f t="shared" ref="G168:J169" si="23">G169</f>
        <v>100000</v>
      </c>
      <c r="H168" s="16">
        <f t="shared" si="23"/>
        <v>0</v>
      </c>
      <c r="I168" s="16">
        <f t="shared" si="23"/>
        <v>100000</v>
      </c>
      <c r="J168" s="16">
        <f t="shared" si="23"/>
        <v>0</v>
      </c>
    </row>
    <row r="169" spans="1:10" ht="24" x14ac:dyDescent="0.25">
      <c r="A169" s="18" t="s">
        <v>185</v>
      </c>
      <c r="B169" s="14">
        <v>701</v>
      </c>
      <c r="C169" s="15" t="s">
        <v>34</v>
      </c>
      <c r="D169" s="15" t="s">
        <v>164</v>
      </c>
      <c r="E169" s="15" t="s">
        <v>186</v>
      </c>
      <c r="F169" s="14"/>
      <c r="G169" s="16">
        <f t="shared" si="23"/>
        <v>100000</v>
      </c>
      <c r="H169" s="16">
        <f t="shared" si="23"/>
        <v>0</v>
      </c>
      <c r="I169" s="16">
        <f t="shared" si="23"/>
        <v>100000</v>
      </c>
      <c r="J169" s="16">
        <f t="shared" si="23"/>
        <v>0</v>
      </c>
    </row>
    <row r="170" spans="1:10" ht="24" x14ac:dyDescent="0.25">
      <c r="A170" s="18" t="s">
        <v>30</v>
      </c>
      <c r="B170" s="14">
        <v>701</v>
      </c>
      <c r="C170" s="15" t="s">
        <v>34</v>
      </c>
      <c r="D170" s="15" t="s">
        <v>164</v>
      </c>
      <c r="E170" s="15" t="s">
        <v>186</v>
      </c>
      <c r="F170" s="14">
        <v>200</v>
      </c>
      <c r="G170" s="16">
        <v>100000</v>
      </c>
      <c r="H170" s="16"/>
      <c r="I170" s="16">
        <v>100000</v>
      </c>
      <c r="J170" s="16"/>
    </row>
    <row r="171" spans="1:10" x14ac:dyDescent="0.25">
      <c r="A171" s="17" t="s">
        <v>21</v>
      </c>
      <c r="B171" s="14">
        <v>701</v>
      </c>
      <c r="C171" s="15" t="s">
        <v>34</v>
      </c>
      <c r="D171" s="15" t="s">
        <v>164</v>
      </c>
      <c r="E171" s="15" t="s">
        <v>22</v>
      </c>
      <c r="F171" s="14"/>
      <c r="G171" s="16">
        <f>G172</f>
        <v>47450</v>
      </c>
      <c r="H171" s="16">
        <f>H172</f>
        <v>47450</v>
      </c>
      <c r="I171" s="16">
        <f>I172</f>
        <v>47450</v>
      </c>
      <c r="J171" s="16">
        <f>J172</f>
        <v>47450</v>
      </c>
    </row>
    <row r="172" spans="1:10" ht="24" x14ac:dyDescent="0.25">
      <c r="A172" s="17" t="s">
        <v>23</v>
      </c>
      <c r="B172" s="14">
        <v>701</v>
      </c>
      <c r="C172" s="15" t="s">
        <v>34</v>
      </c>
      <c r="D172" s="15" t="s">
        <v>164</v>
      </c>
      <c r="E172" s="15" t="s">
        <v>24</v>
      </c>
      <c r="F172" s="14"/>
      <c r="G172" s="16">
        <f>G173+G175+G177+G179</f>
        <v>47450</v>
      </c>
      <c r="H172" s="16">
        <f>H173+H175+H177+H179</f>
        <v>47450</v>
      </c>
      <c r="I172" s="16">
        <f>I173+I175+I177+I179</f>
        <v>47450</v>
      </c>
      <c r="J172" s="16">
        <f>J173+J175+J177+J179</f>
        <v>47450</v>
      </c>
    </row>
    <row r="173" spans="1:10" ht="60" x14ac:dyDescent="0.25">
      <c r="A173" s="18" t="s">
        <v>187</v>
      </c>
      <c r="B173" s="14">
        <v>701</v>
      </c>
      <c r="C173" s="15" t="s">
        <v>34</v>
      </c>
      <c r="D173" s="15" t="s">
        <v>164</v>
      </c>
      <c r="E173" s="15" t="s">
        <v>188</v>
      </c>
      <c r="F173" s="14"/>
      <c r="G173" s="16">
        <f>SUM(G174:G174)</f>
        <v>47450</v>
      </c>
      <c r="H173" s="16">
        <f>SUM(H174:H174)</f>
        <v>47450</v>
      </c>
      <c r="I173" s="16">
        <f>SUM(I174:I174)</f>
        <v>47450</v>
      </c>
      <c r="J173" s="16">
        <f>SUM(J174:J174)</f>
        <v>47450</v>
      </c>
    </row>
    <row r="174" spans="1:10" ht="48" x14ac:dyDescent="0.25">
      <c r="A174" s="18" t="s">
        <v>27</v>
      </c>
      <c r="B174" s="14">
        <v>701</v>
      </c>
      <c r="C174" s="15" t="s">
        <v>34</v>
      </c>
      <c r="D174" s="15" t="s">
        <v>164</v>
      </c>
      <c r="E174" s="15" t="s">
        <v>188</v>
      </c>
      <c r="F174" s="14">
        <v>100</v>
      </c>
      <c r="G174" s="16">
        <v>47450</v>
      </c>
      <c r="H174" s="16">
        <f>G174</f>
        <v>47450</v>
      </c>
      <c r="I174" s="16">
        <v>47450</v>
      </c>
      <c r="J174" s="16">
        <f>I174</f>
        <v>47450</v>
      </c>
    </row>
    <row r="175" spans="1:10" ht="36" hidden="1" x14ac:dyDescent="0.25">
      <c r="A175" s="18" t="s">
        <v>189</v>
      </c>
      <c r="B175" s="14">
        <v>701</v>
      </c>
      <c r="C175" s="15" t="s">
        <v>34</v>
      </c>
      <c r="D175" s="15" t="s">
        <v>164</v>
      </c>
      <c r="E175" s="15" t="s">
        <v>190</v>
      </c>
      <c r="F175" s="14"/>
      <c r="G175" s="16">
        <f>G176</f>
        <v>0</v>
      </c>
      <c r="H175" s="16">
        <f>H176</f>
        <v>0</v>
      </c>
      <c r="I175" s="16">
        <f>I176</f>
        <v>0</v>
      </c>
      <c r="J175" s="16">
        <f>J176</f>
        <v>0</v>
      </c>
    </row>
    <row r="176" spans="1:10" ht="24" hidden="1" x14ac:dyDescent="0.25">
      <c r="A176" s="18" t="s">
        <v>30</v>
      </c>
      <c r="B176" s="14">
        <v>701</v>
      </c>
      <c r="C176" s="15" t="s">
        <v>34</v>
      </c>
      <c r="D176" s="15" t="s">
        <v>164</v>
      </c>
      <c r="E176" s="15" t="s">
        <v>190</v>
      </c>
      <c r="F176" s="14">
        <v>200</v>
      </c>
      <c r="G176" s="16">
        <v>0</v>
      </c>
      <c r="H176" s="16"/>
      <c r="I176" s="16">
        <v>0</v>
      </c>
      <c r="J176" s="16"/>
    </row>
    <row r="177" spans="1:10" ht="24" hidden="1" x14ac:dyDescent="0.25">
      <c r="A177" s="18" t="s">
        <v>191</v>
      </c>
      <c r="B177" s="14">
        <v>701</v>
      </c>
      <c r="C177" s="15" t="s">
        <v>34</v>
      </c>
      <c r="D177" s="15" t="s">
        <v>164</v>
      </c>
      <c r="E177" s="15" t="s">
        <v>192</v>
      </c>
      <c r="F177" s="14"/>
      <c r="G177" s="16">
        <f>G178</f>
        <v>0</v>
      </c>
      <c r="H177" s="16">
        <f>H178</f>
        <v>0</v>
      </c>
      <c r="I177" s="16">
        <f>I178</f>
        <v>0</v>
      </c>
      <c r="J177" s="16">
        <f>J178</f>
        <v>0</v>
      </c>
    </row>
    <row r="178" spans="1:10" ht="24" hidden="1" x14ac:dyDescent="0.25">
      <c r="A178" s="18" t="s">
        <v>30</v>
      </c>
      <c r="B178" s="14">
        <v>701</v>
      </c>
      <c r="C178" s="15" t="s">
        <v>34</v>
      </c>
      <c r="D178" s="15" t="s">
        <v>164</v>
      </c>
      <c r="E178" s="15" t="s">
        <v>192</v>
      </c>
      <c r="F178" s="14">
        <v>200</v>
      </c>
      <c r="G178" s="16">
        <v>0</v>
      </c>
      <c r="H178" s="16"/>
      <c r="I178" s="16">
        <v>0</v>
      </c>
      <c r="J178" s="16"/>
    </row>
    <row r="179" spans="1:10" ht="36" hidden="1" x14ac:dyDescent="0.25">
      <c r="A179" s="20" t="s">
        <v>193</v>
      </c>
      <c r="B179" s="14">
        <v>701</v>
      </c>
      <c r="C179" s="15" t="s">
        <v>34</v>
      </c>
      <c r="D179" s="15" t="s">
        <v>164</v>
      </c>
      <c r="E179" s="15" t="s">
        <v>194</v>
      </c>
      <c r="F179" s="14"/>
      <c r="G179" s="16">
        <f>G180</f>
        <v>0</v>
      </c>
      <c r="H179" s="16">
        <f>H180</f>
        <v>0</v>
      </c>
      <c r="I179" s="16">
        <f>I180</f>
        <v>0</v>
      </c>
      <c r="J179" s="16">
        <f>J180</f>
        <v>0</v>
      </c>
    </row>
    <row r="180" spans="1:10" ht="24" hidden="1" x14ac:dyDescent="0.25">
      <c r="A180" s="18" t="s">
        <v>30</v>
      </c>
      <c r="B180" s="14">
        <v>701</v>
      </c>
      <c r="C180" s="15" t="s">
        <v>34</v>
      </c>
      <c r="D180" s="15" t="s">
        <v>164</v>
      </c>
      <c r="E180" s="15" t="s">
        <v>194</v>
      </c>
      <c r="F180" s="14">
        <v>200</v>
      </c>
      <c r="G180" s="16">
        <v>0</v>
      </c>
      <c r="H180" s="16"/>
      <c r="I180" s="16">
        <v>0</v>
      </c>
      <c r="J180" s="16"/>
    </row>
    <row r="181" spans="1:10" x14ac:dyDescent="0.25">
      <c r="A181" s="18" t="s">
        <v>195</v>
      </c>
      <c r="B181" s="14">
        <v>701</v>
      </c>
      <c r="C181" s="15" t="s">
        <v>134</v>
      </c>
      <c r="D181" s="15"/>
      <c r="E181" s="15"/>
      <c r="F181" s="14"/>
      <c r="G181" s="16">
        <f>G182+G188+G196</f>
        <v>22268935.829999998</v>
      </c>
      <c r="H181" s="16">
        <f>H182+H188+H196</f>
        <v>15369500</v>
      </c>
      <c r="I181" s="16">
        <f>I182+I188+I196</f>
        <v>22746935.829999998</v>
      </c>
      <c r="J181" s="16">
        <f>J182+J188+J196</f>
        <v>15847500</v>
      </c>
    </row>
    <row r="182" spans="1:10" x14ac:dyDescent="0.25">
      <c r="A182" s="18" t="s">
        <v>196</v>
      </c>
      <c r="B182" s="14">
        <v>701</v>
      </c>
      <c r="C182" s="15" t="s">
        <v>134</v>
      </c>
      <c r="D182" s="15" t="s">
        <v>18</v>
      </c>
      <c r="E182" s="15"/>
      <c r="F182" s="14"/>
      <c r="G182" s="16">
        <f t="shared" ref="G182:J184" si="24">G183</f>
        <v>6899435.8300000001</v>
      </c>
      <c r="H182" s="16">
        <f t="shared" si="24"/>
        <v>0</v>
      </c>
      <c r="I182" s="16">
        <f t="shared" si="24"/>
        <v>6899435.8300000001</v>
      </c>
      <c r="J182" s="16">
        <f t="shared" si="24"/>
        <v>0</v>
      </c>
    </row>
    <row r="183" spans="1:10" ht="24" x14ac:dyDescent="0.25">
      <c r="A183" s="13" t="s">
        <v>65</v>
      </c>
      <c r="B183" s="14">
        <v>701</v>
      </c>
      <c r="C183" s="15" t="s">
        <v>134</v>
      </c>
      <c r="D183" s="15" t="s">
        <v>18</v>
      </c>
      <c r="E183" s="15" t="s">
        <v>66</v>
      </c>
      <c r="F183" s="14"/>
      <c r="G183" s="16">
        <f t="shared" si="24"/>
        <v>6899435.8300000001</v>
      </c>
      <c r="H183" s="16">
        <f t="shared" si="24"/>
        <v>0</v>
      </c>
      <c r="I183" s="16">
        <f t="shared" si="24"/>
        <v>6899435.8300000001</v>
      </c>
      <c r="J183" s="16">
        <f t="shared" si="24"/>
        <v>0</v>
      </c>
    </row>
    <row r="184" spans="1:10" ht="24" x14ac:dyDescent="0.25">
      <c r="A184" s="18" t="s">
        <v>67</v>
      </c>
      <c r="B184" s="14">
        <v>701</v>
      </c>
      <c r="C184" s="15" t="s">
        <v>134</v>
      </c>
      <c r="D184" s="15" t="s">
        <v>18</v>
      </c>
      <c r="E184" s="15" t="s">
        <v>68</v>
      </c>
      <c r="F184" s="14"/>
      <c r="G184" s="16">
        <f t="shared" si="24"/>
        <v>6899435.8300000001</v>
      </c>
      <c r="H184" s="16">
        <f t="shared" si="24"/>
        <v>0</v>
      </c>
      <c r="I184" s="16">
        <f t="shared" si="24"/>
        <v>6899435.8300000001</v>
      </c>
      <c r="J184" s="16">
        <f t="shared" si="24"/>
        <v>0</v>
      </c>
    </row>
    <row r="185" spans="1:10" ht="36" x14ac:dyDescent="0.25">
      <c r="A185" s="18" t="s">
        <v>69</v>
      </c>
      <c r="B185" s="14">
        <v>701</v>
      </c>
      <c r="C185" s="15" t="s">
        <v>134</v>
      </c>
      <c r="D185" s="15" t="s">
        <v>18</v>
      </c>
      <c r="E185" s="15" t="s">
        <v>70</v>
      </c>
      <c r="F185" s="14"/>
      <c r="G185" s="16">
        <f>+G186</f>
        <v>6899435.8300000001</v>
      </c>
      <c r="H185" s="16">
        <f>+H186</f>
        <v>0</v>
      </c>
      <c r="I185" s="16">
        <f>+I186</f>
        <v>6899435.8300000001</v>
      </c>
      <c r="J185" s="16">
        <f>+J186</f>
        <v>0</v>
      </c>
    </row>
    <row r="186" spans="1:10" x14ac:dyDescent="0.25">
      <c r="A186" s="19" t="s">
        <v>197</v>
      </c>
      <c r="B186" s="14">
        <v>701</v>
      </c>
      <c r="C186" s="15" t="s">
        <v>134</v>
      </c>
      <c r="D186" s="15" t="s">
        <v>18</v>
      </c>
      <c r="E186" s="15" t="s">
        <v>198</v>
      </c>
      <c r="F186" s="14"/>
      <c r="G186" s="16">
        <f>G187</f>
        <v>6899435.8300000001</v>
      </c>
      <c r="H186" s="16">
        <f>H187</f>
        <v>0</v>
      </c>
      <c r="I186" s="16">
        <f>I187</f>
        <v>6899435.8300000001</v>
      </c>
      <c r="J186" s="16">
        <f>J187</f>
        <v>0</v>
      </c>
    </row>
    <row r="187" spans="1:10" x14ac:dyDescent="0.25">
      <c r="A187" s="18" t="s">
        <v>51</v>
      </c>
      <c r="B187" s="14">
        <v>701</v>
      </c>
      <c r="C187" s="15" t="s">
        <v>134</v>
      </c>
      <c r="D187" s="15" t="s">
        <v>18</v>
      </c>
      <c r="E187" s="15" t="s">
        <v>198</v>
      </c>
      <c r="F187" s="14">
        <v>300</v>
      </c>
      <c r="G187" s="16">
        <v>6899435.8300000001</v>
      </c>
      <c r="H187" s="16"/>
      <c r="I187" s="16">
        <v>6899435.8300000001</v>
      </c>
      <c r="J187" s="16"/>
    </row>
    <row r="188" spans="1:10" x14ac:dyDescent="0.25">
      <c r="A188" s="18" t="s">
        <v>199</v>
      </c>
      <c r="B188" s="14">
        <v>701</v>
      </c>
      <c r="C188" s="15" t="s">
        <v>134</v>
      </c>
      <c r="D188" s="15" t="s">
        <v>102</v>
      </c>
      <c r="E188" s="15"/>
      <c r="F188" s="14"/>
      <c r="G188" s="16">
        <f>+G189</f>
        <v>11949400</v>
      </c>
      <c r="H188" s="16">
        <f>+H189</f>
        <v>11949400</v>
      </c>
      <c r="I188" s="16">
        <f>+I189</f>
        <v>12427400</v>
      </c>
      <c r="J188" s="16">
        <f>+J189</f>
        <v>12427400</v>
      </c>
    </row>
    <row r="189" spans="1:10" x14ac:dyDescent="0.25">
      <c r="A189" s="17" t="s">
        <v>21</v>
      </c>
      <c r="B189" s="14">
        <v>701</v>
      </c>
      <c r="C189" s="15" t="s">
        <v>134</v>
      </c>
      <c r="D189" s="15" t="s">
        <v>102</v>
      </c>
      <c r="E189" s="15" t="s">
        <v>22</v>
      </c>
      <c r="F189" s="14"/>
      <c r="G189" s="16">
        <f>G190</f>
        <v>11949400</v>
      </c>
      <c r="H189" s="16">
        <f>H190</f>
        <v>11949400</v>
      </c>
      <c r="I189" s="16">
        <f>I190</f>
        <v>12427400</v>
      </c>
      <c r="J189" s="16">
        <f>J190</f>
        <v>12427400</v>
      </c>
    </row>
    <row r="190" spans="1:10" ht="24" x14ac:dyDescent="0.25">
      <c r="A190" s="17" t="s">
        <v>23</v>
      </c>
      <c r="B190" s="14">
        <v>701</v>
      </c>
      <c r="C190" s="15" t="s">
        <v>134</v>
      </c>
      <c r="D190" s="15" t="s">
        <v>102</v>
      </c>
      <c r="E190" s="15" t="s">
        <v>24</v>
      </c>
      <c r="F190" s="14"/>
      <c r="G190" s="16">
        <f>G194+G191</f>
        <v>11949400</v>
      </c>
      <c r="H190" s="16">
        <f>H194+H191</f>
        <v>11949400</v>
      </c>
      <c r="I190" s="16">
        <f>I194+I191</f>
        <v>12427400</v>
      </c>
      <c r="J190" s="16">
        <f>J194+J191</f>
        <v>12427400</v>
      </c>
    </row>
    <row r="191" spans="1:10" ht="120" x14ac:dyDescent="0.25">
      <c r="A191" s="18" t="s">
        <v>200</v>
      </c>
      <c r="B191" s="14">
        <v>701</v>
      </c>
      <c r="C191" s="15" t="s">
        <v>134</v>
      </c>
      <c r="D191" s="15" t="s">
        <v>102</v>
      </c>
      <c r="E191" s="15" t="s">
        <v>201</v>
      </c>
      <c r="F191" s="14"/>
      <c r="G191" s="16">
        <f>G192+G193</f>
        <v>11949400</v>
      </c>
      <c r="H191" s="16">
        <f t="shared" ref="H191:J191" si="25">H192+H193</f>
        <v>11949400</v>
      </c>
      <c r="I191" s="16">
        <f t="shared" si="25"/>
        <v>12427400</v>
      </c>
      <c r="J191" s="16">
        <f t="shared" si="25"/>
        <v>12427400</v>
      </c>
    </row>
    <row r="192" spans="1:10" ht="24" x14ac:dyDescent="0.25">
      <c r="A192" s="18" t="s">
        <v>30</v>
      </c>
      <c r="B192" s="14">
        <v>701</v>
      </c>
      <c r="C192" s="15" t="s">
        <v>134</v>
      </c>
      <c r="D192" s="15" t="s">
        <v>102</v>
      </c>
      <c r="E192" s="15" t="s">
        <v>201</v>
      </c>
      <c r="F192" s="14">
        <v>200</v>
      </c>
      <c r="G192" s="16">
        <v>94850</v>
      </c>
      <c r="H192" s="16">
        <f>G192</f>
        <v>94850</v>
      </c>
      <c r="I192" s="16">
        <v>98700</v>
      </c>
      <c r="J192" s="16">
        <v>98700</v>
      </c>
    </row>
    <row r="193" spans="1:10" x14ac:dyDescent="0.25">
      <c r="A193" s="18" t="s">
        <v>51</v>
      </c>
      <c r="B193" s="14">
        <v>701</v>
      </c>
      <c r="C193" s="15" t="s">
        <v>134</v>
      </c>
      <c r="D193" s="15" t="s">
        <v>102</v>
      </c>
      <c r="E193" s="15" t="s">
        <v>201</v>
      </c>
      <c r="F193" s="14">
        <v>300</v>
      </c>
      <c r="G193" s="16">
        <v>11854550</v>
      </c>
      <c r="H193" s="16">
        <f>G193</f>
        <v>11854550</v>
      </c>
      <c r="I193" s="16">
        <v>12328700</v>
      </c>
      <c r="J193" s="16">
        <f>I193</f>
        <v>12328700</v>
      </c>
    </row>
    <row r="194" spans="1:10" ht="48" hidden="1" x14ac:dyDescent="0.25">
      <c r="A194" s="18" t="s">
        <v>202</v>
      </c>
      <c r="B194" s="14">
        <v>701</v>
      </c>
      <c r="C194" s="15" t="s">
        <v>134</v>
      </c>
      <c r="D194" s="15" t="s">
        <v>102</v>
      </c>
      <c r="E194" s="15" t="s">
        <v>203</v>
      </c>
      <c r="F194" s="14"/>
      <c r="G194" s="16">
        <f>G195</f>
        <v>0</v>
      </c>
      <c r="H194" s="16">
        <f>H195</f>
        <v>0</v>
      </c>
      <c r="I194" s="16">
        <f>I195</f>
        <v>0</v>
      </c>
      <c r="J194" s="16">
        <f>J195</f>
        <v>0</v>
      </c>
    </row>
    <row r="195" spans="1:10" hidden="1" x14ac:dyDescent="0.25">
      <c r="A195" s="18" t="s">
        <v>51</v>
      </c>
      <c r="B195" s="14">
        <v>701</v>
      </c>
      <c r="C195" s="15" t="s">
        <v>134</v>
      </c>
      <c r="D195" s="15" t="s">
        <v>102</v>
      </c>
      <c r="E195" s="15" t="s">
        <v>203</v>
      </c>
      <c r="F195" s="14">
        <v>300</v>
      </c>
      <c r="G195" s="16"/>
      <c r="H195" s="16">
        <f>G195</f>
        <v>0</v>
      </c>
      <c r="I195" s="16"/>
      <c r="J195" s="16">
        <f>I195</f>
        <v>0</v>
      </c>
    </row>
    <row r="196" spans="1:10" x14ac:dyDescent="0.25">
      <c r="A196" s="18" t="s">
        <v>204</v>
      </c>
      <c r="B196" s="14">
        <v>701</v>
      </c>
      <c r="C196" s="15" t="s">
        <v>134</v>
      </c>
      <c r="D196" s="15" t="s">
        <v>34</v>
      </c>
      <c r="E196" s="15"/>
      <c r="F196" s="14"/>
      <c r="G196" s="16">
        <f t="shared" ref="G196:J197" si="26">G197</f>
        <v>3420100</v>
      </c>
      <c r="H196" s="16">
        <f t="shared" si="26"/>
        <v>3420100</v>
      </c>
      <c r="I196" s="16">
        <f t="shared" si="26"/>
        <v>3420100</v>
      </c>
      <c r="J196" s="16">
        <f t="shared" si="26"/>
        <v>3420100</v>
      </c>
    </row>
    <row r="197" spans="1:10" x14ac:dyDescent="0.25">
      <c r="A197" s="17" t="s">
        <v>21</v>
      </c>
      <c r="B197" s="14">
        <v>701</v>
      </c>
      <c r="C197" s="15" t="s">
        <v>134</v>
      </c>
      <c r="D197" s="15" t="s">
        <v>34</v>
      </c>
      <c r="E197" s="15" t="s">
        <v>22</v>
      </c>
      <c r="F197" s="14"/>
      <c r="G197" s="16">
        <f t="shared" si="26"/>
        <v>3420100</v>
      </c>
      <c r="H197" s="16">
        <f t="shared" si="26"/>
        <v>3420100</v>
      </c>
      <c r="I197" s="16">
        <f t="shared" si="26"/>
        <v>3420100</v>
      </c>
      <c r="J197" s="16">
        <f t="shared" si="26"/>
        <v>3420100</v>
      </c>
    </row>
    <row r="198" spans="1:10" ht="24" x14ac:dyDescent="0.25">
      <c r="A198" s="17" t="s">
        <v>23</v>
      </c>
      <c r="B198" s="14">
        <v>701</v>
      </c>
      <c r="C198" s="15" t="s">
        <v>134</v>
      </c>
      <c r="D198" s="15" t="s">
        <v>34</v>
      </c>
      <c r="E198" s="15" t="s">
        <v>24</v>
      </c>
      <c r="F198" s="14"/>
      <c r="G198" s="16">
        <f>G202+G205+G199</f>
        <v>3420100</v>
      </c>
      <c r="H198" s="16">
        <f t="shared" ref="H198:J198" si="27">H202+H205+H199</f>
        <v>3420100</v>
      </c>
      <c r="I198" s="16">
        <f t="shared" si="27"/>
        <v>3420100</v>
      </c>
      <c r="J198" s="16">
        <f t="shared" si="27"/>
        <v>3420100</v>
      </c>
    </row>
    <row r="199" spans="1:10" ht="48" x14ac:dyDescent="0.25">
      <c r="A199" s="17" t="s">
        <v>205</v>
      </c>
      <c r="B199" s="14">
        <v>701</v>
      </c>
      <c r="C199" s="15" t="s">
        <v>134</v>
      </c>
      <c r="D199" s="15" t="s">
        <v>34</v>
      </c>
      <c r="E199" s="15" t="s">
        <v>206</v>
      </c>
      <c r="F199" s="14"/>
      <c r="G199" s="16">
        <f>G200+G201</f>
        <v>789600</v>
      </c>
      <c r="H199" s="16">
        <f t="shared" ref="H199:J199" si="28">H200+H201</f>
        <v>789600</v>
      </c>
      <c r="I199" s="16">
        <f t="shared" si="28"/>
        <v>789600</v>
      </c>
      <c r="J199" s="16">
        <f t="shared" si="28"/>
        <v>789600</v>
      </c>
    </row>
    <row r="200" spans="1:10" ht="24" x14ac:dyDescent="0.25">
      <c r="A200" s="18" t="s">
        <v>30</v>
      </c>
      <c r="B200" s="14">
        <v>701</v>
      </c>
      <c r="C200" s="15" t="s">
        <v>134</v>
      </c>
      <c r="D200" s="15" t="s">
        <v>34</v>
      </c>
      <c r="E200" s="15" t="s">
        <v>206</v>
      </c>
      <c r="F200" s="14">
        <v>200</v>
      </c>
      <c r="G200" s="16">
        <v>11748</v>
      </c>
      <c r="H200" s="16">
        <f>G200</f>
        <v>11748</v>
      </c>
      <c r="I200" s="16">
        <v>11748</v>
      </c>
      <c r="J200" s="16">
        <f>I200</f>
        <v>11748</v>
      </c>
    </row>
    <row r="201" spans="1:10" x14ac:dyDescent="0.25">
      <c r="A201" s="18" t="s">
        <v>51</v>
      </c>
      <c r="B201" s="14">
        <v>701</v>
      </c>
      <c r="C201" s="15" t="s">
        <v>134</v>
      </c>
      <c r="D201" s="15" t="s">
        <v>34</v>
      </c>
      <c r="E201" s="15" t="s">
        <v>206</v>
      </c>
      <c r="F201" s="14">
        <v>300</v>
      </c>
      <c r="G201" s="16">
        <v>777852</v>
      </c>
      <c r="H201" s="16">
        <f>G201</f>
        <v>777852</v>
      </c>
      <c r="I201" s="16">
        <v>777852</v>
      </c>
      <c r="J201" s="16">
        <f>I201</f>
        <v>777852</v>
      </c>
    </row>
    <row r="202" spans="1:10" ht="60" x14ac:dyDescent="0.25">
      <c r="A202" s="18" t="s">
        <v>207</v>
      </c>
      <c r="B202" s="14">
        <v>701</v>
      </c>
      <c r="C202" s="15" t="s">
        <v>134</v>
      </c>
      <c r="D202" s="15" t="s">
        <v>34</v>
      </c>
      <c r="E202" s="15" t="s">
        <v>208</v>
      </c>
      <c r="F202" s="14"/>
      <c r="G202" s="16">
        <f>SUM(G203:G204)</f>
        <v>482500</v>
      </c>
      <c r="H202" s="16">
        <f t="shared" ref="H202:J202" si="29">SUM(H203:H204)</f>
        <v>482500</v>
      </c>
      <c r="I202" s="16">
        <f t="shared" si="29"/>
        <v>482500</v>
      </c>
      <c r="J202" s="16">
        <f t="shared" si="29"/>
        <v>482500</v>
      </c>
    </row>
    <row r="203" spans="1:10" ht="48" x14ac:dyDescent="0.25">
      <c r="A203" s="18" t="s">
        <v>27</v>
      </c>
      <c r="B203" s="14">
        <v>701</v>
      </c>
      <c r="C203" s="15" t="s">
        <v>134</v>
      </c>
      <c r="D203" s="15" t="s">
        <v>34</v>
      </c>
      <c r="E203" s="15" t="s">
        <v>208</v>
      </c>
      <c r="F203" s="14">
        <v>100</v>
      </c>
      <c r="G203" s="16">
        <v>401142.4</v>
      </c>
      <c r="H203" s="16">
        <f>G203</f>
        <v>401142.4</v>
      </c>
      <c r="I203" s="16">
        <v>401142.4</v>
      </c>
      <c r="J203" s="16">
        <f>I203</f>
        <v>401142.4</v>
      </c>
    </row>
    <row r="204" spans="1:10" ht="24" x14ac:dyDescent="0.25">
      <c r="A204" s="18" t="s">
        <v>30</v>
      </c>
      <c r="B204" s="14">
        <v>701</v>
      </c>
      <c r="C204" s="15" t="s">
        <v>134</v>
      </c>
      <c r="D204" s="15" t="s">
        <v>34</v>
      </c>
      <c r="E204" s="15" t="s">
        <v>208</v>
      </c>
      <c r="F204" s="14">
        <v>200</v>
      </c>
      <c r="G204" s="16">
        <v>81357.600000000006</v>
      </c>
      <c r="H204" s="16">
        <f>G204</f>
        <v>81357.600000000006</v>
      </c>
      <c r="I204" s="16">
        <v>81357.600000000006</v>
      </c>
      <c r="J204" s="16">
        <f>I204</f>
        <v>81357.600000000006</v>
      </c>
    </row>
    <row r="205" spans="1:10" ht="36" x14ac:dyDescent="0.25">
      <c r="A205" s="18" t="s">
        <v>209</v>
      </c>
      <c r="B205" s="14">
        <v>701</v>
      </c>
      <c r="C205" s="15" t="s">
        <v>134</v>
      </c>
      <c r="D205" s="15" t="s">
        <v>34</v>
      </c>
      <c r="E205" s="15" t="s">
        <v>210</v>
      </c>
      <c r="F205" s="14"/>
      <c r="G205" s="16">
        <f>SUM(G206:G207)</f>
        <v>2148000</v>
      </c>
      <c r="H205" s="16">
        <f>SUM(H206:H207)</f>
        <v>2148000</v>
      </c>
      <c r="I205" s="16">
        <f>SUM(I206:I207)</f>
        <v>2148000</v>
      </c>
      <c r="J205" s="16">
        <f>SUM(J206:J207)</f>
        <v>2148000</v>
      </c>
    </row>
    <row r="206" spans="1:10" ht="48" x14ac:dyDescent="0.25">
      <c r="A206" s="18" t="s">
        <v>27</v>
      </c>
      <c r="B206" s="14">
        <v>701</v>
      </c>
      <c r="C206" s="15" t="s">
        <v>134</v>
      </c>
      <c r="D206" s="15" t="s">
        <v>34</v>
      </c>
      <c r="E206" s="15" t="s">
        <v>210</v>
      </c>
      <c r="F206" s="14">
        <v>100</v>
      </c>
      <c r="G206" s="16">
        <v>1978402.96</v>
      </c>
      <c r="H206" s="16">
        <f>G206</f>
        <v>1978402.96</v>
      </c>
      <c r="I206" s="16">
        <v>1978402.96</v>
      </c>
      <c r="J206" s="16">
        <f>I206</f>
        <v>1978402.96</v>
      </c>
    </row>
    <row r="207" spans="1:10" ht="24" x14ac:dyDescent="0.25">
      <c r="A207" s="18" t="s">
        <v>30</v>
      </c>
      <c r="B207" s="14">
        <v>701</v>
      </c>
      <c r="C207" s="15" t="s">
        <v>134</v>
      </c>
      <c r="D207" s="15" t="s">
        <v>34</v>
      </c>
      <c r="E207" s="15" t="s">
        <v>210</v>
      </c>
      <c r="F207" s="14">
        <v>200</v>
      </c>
      <c r="G207" s="16">
        <v>169597.04</v>
      </c>
      <c r="H207" s="16">
        <f>G207</f>
        <v>169597.04</v>
      </c>
      <c r="I207" s="16">
        <v>169597.04</v>
      </c>
      <c r="J207" s="16">
        <f>I207</f>
        <v>169597.04</v>
      </c>
    </row>
    <row r="208" spans="1:10" s="23" customFormat="1" x14ac:dyDescent="0.25">
      <c r="A208" s="21" t="s">
        <v>211</v>
      </c>
      <c r="B208" s="22" t="s">
        <v>212</v>
      </c>
      <c r="C208" s="22"/>
      <c r="D208" s="22"/>
      <c r="E208" s="22"/>
      <c r="F208" s="11"/>
      <c r="G208" s="12">
        <f>G209+G276+G263</f>
        <v>55754652.539999992</v>
      </c>
      <c r="H208" s="12">
        <f>H209+H276+H263</f>
        <v>0</v>
      </c>
      <c r="I208" s="12">
        <f>I209+I276+I263</f>
        <v>65769772.669999994</v>
      </c>
      <c r="J208" s="12">
        <f>J209+J276+J263</f>
        <v>0</v>
      </c>
    </row>
    <row r="209" spans="1:10" x14ac:dyDescent="0.25">
      <c r="A209" s="13" t="s">
        <v>17</v>
      </c>
      <c r="B209" s="15" t="s">
        <v>212</v>
      </c>
      <c r="C209" s="15" t="s">
        <v>18</v>
      </c>
      <c r="D209" s="15"/>
      <c r="E209" s="15"/>
      <c r="F209" s="14"/>
      <c r="G209" s="16">
        <f>G210+G233+G228</f>
        <v>28764777.329999998</v>
      </c>
      <c r="H209" s="16">
        <f>H210+H233+H228</f>
        <v>0</v>
      </c>
      <c r="I209" s="16">
        <f>I210+I233+I228</f>
        <v>28564777.329999998</v>
      </c>
      <c r="J209" s="16">
        <f>J210+J233+J228</f>
        <v>0</v>
      </c>
    </row>
    <row r="210" spans="1:10" ht="36" x14ac:dyDescent="0.25">
      <c r="A210" s="18" t="s">
        <v>33</v>
      </c>
      <c r="B210" s="15" t="s">
        <v>212</v>
      </c>
      <c r="C210" s="15" t="s">
        <v>18</v>
      </c>
      <c r="D210" s="15" t="s">
        <v>34</v>
      </c>
      <c r="E210" s="15"/>
      <c r="F210" s="14"/>
      <c r="G210" s="16">
        <f>G225+G220+G211</f>
        <v>20982697.82</v>
      </c>
      <c r="H210" s="16">
        <f>H225+H220+H211</f>
        <v>0</v>
      </c>
      <c r="I210" s="16">
        <f>I225+I220+I211</f>
        <v>20982697.82</v>
      </c>
      <c r="J210" s="16">
        <f>J225+J220+J211</f>
        <v>0</v>
      </c>
    </row>
    <row r="211" spans="1:10" ht="24" x14ac:dyDescent="0.25">
      <c r="A211" s="18" t="s">
        <v>35</v>
      </c>
      <c r="B211" s="15" t="s">
        <v>212</v>
      </c>
      <c r="C211" s="15" t="s">
        <v>18</v>
      </c>
      <c r="D211" s="15" t="s">
        <v>34</v>
      </c>
      <c r="E211" s="15" t="s">
        <v>36</v>
      </c>
      <c r="F211" s="14"/>
      <c r="G211" s="16">
        <f>G212</f>
        <v>1227800</v>
      </c>
      <c r="H211" s="16">
        <f>H212</f>
        <v>0</v>
      </c>
      <c r="I211" s="16">
        <f>I212</f>
        <v>1227800</v>
      </c>
      <c r="J211" s="16">
        <f>J212</f>
        <v>0</v>
      </c>
    </row>
    <row r="212" spans="1:10" ht="24" x14ac:dyDescent="0.25">
      <c r="A212" s="18" t="s">
        <v>37</v>
      </c>
      <c r="B212" s="15" t="s">
        <v>212</v>
      </c>
      <c r="C212" s="15" t="s">
        <v>18</v>
      </c>
      <c r="D212" s="15" t="s">
        <v>34</v>
      </c>
      <c r="E212" s="15" t="s">
        <v>38</v>
      </c>
      <c r="F212" s="14"/>
      <c r="G212" s="16">
        <f>G213+G217</f>
        <v>1227800</v>
      </c>
      <c r="H212" s="16">
        <f>H213+H217</f>
        <v>0</v>
      </c>
      <c r="I212" s="16">
        <f>I213+I217</f>
        <v>1227800</v>
      </c>
      <c r="J212" s="16">
        <f>J213+J217</f>
        <v>0</v>
      </c>
    </row>
    <row r="213" spans="1:10" ht="24" x14ac:dyDescent="0.25">
      <c r="A213" s="18" t="s">
        <v>39</v>
      </c>
      <c r="B213" s="15" t="s">
        <v>212</v>
      </c>
      <c r="C213" s="15" t="s">
        <v>18</v>
      </c>
      <c r="D213" s="15" t="s">
        <v>34</v>
      </c>
      <c r="E213" s="15" t="s">
        <v>40</v>
      </c>
      <c r="F213" s="14"/>
      <c r="G213" s="16">
        <f>G214</f>
        <v>536800</v>
      </c>
      <c r="H213" s="16">
        <f>H214</f>
        <v>0</v>
      </c>
      <c r="I213" s="16">
        <f>I214</f>
        <v>536800</v>
      </c>
      <c r="J213" s="16">
        <f>J214</f>
        <v>0</v>
      </c>
    </row>
    <row r="214" spans="1:10" x14ac:dyDescent="0.25">
      <c r="A214" s="18" t="s">
        <v>41</v>
      </c>
      <c r="B214" s="15" t="s">
        <v>212</v>
      </c>
      <c r="C214" s="15" t="s">
        <v>18</v>
      </c>
      <c r="D214" s="15" t="s">
        <v>34</v>
      </c>
      <c r="E214" s="15" t="s">
        <v>42</v>
      </c>
      <c r="F214" s="14"/>
      <c r="G214" s="16">
        <f>SUM(G215:G216)</f>
        <v>536800</v>
      </c>
      <c r="H214" s="16">
        <f>SUM(H215:H216)</f>
        <v>0</v>
      </c>
      <c r="I214" s="16">
        <f>SUM(I215:I216)</f>
        <v>536800</v>
      </c>
      <c r="J214" s="16">
        <f>SUM(J215:J216)</f>
        <v>0</v>
      </c>
    </row>
    <row r="215" spans="1:10" ht="48" x14ac:dyDescent="0.25">
      <c r="A215" s="18" t="s">
        <v>27</v>
      </c>
      <c r="B215" s="15" t="s">
        <v>212</v>
      </c>
      <c r="C215" s="15" t="s">
        <v>18</v>
      </c>
      <c r="D215" s="15" t="s">
        <v>34</v>
      </c>
      <c r="E215" s="15" t="s">
        <v>42</v>
      </c>
      <c r="F215" s="14">
        <v>100</v>
      </c>
      <c r="G215" s="16">
        <v>276380</v>
      </c>
      <c r="H215" s="16"/>
      <c r="I215" s="16">
        <v>276380</v>
      </c>
      <c r="J215" s="16"/>
    </row>
    <row r="216" spans="1:10" ht="24" x14ac:dyDescent="0.25">
      <c r="A216" s="18" t="s">
        <v>30</v>
      </c>
      <c r="B216" s="15" t="s">
        <v>212</v>
      </c>
      <c r="C216" s="15" t="s">
        <v>18</v>
      </c>
      <c r="D216" s="15" t="s">
        <v>34</v>
      </c>
      <c r="E216" s="15" t="s">
        <v>42</v>
      </c>
      <c r="F216" s="14">
        <v>200</v>
      </c>
      <c r="G216" s="16">
        <v>260420</v>
      </c>
      <c r="H216" s="16"/>
      <c r="I216" s="16">
        <v>260420</v>
      </c>
      <c r="J216" s="16"/>
    </row>
    <row r="217" spans="1:10" ht="48" x14ac:dyDescent="0.25">
      <c r="A217" s="18" t="s">
        <v>46</v>
      </c>
      <c r="B217" s="15" t="s">
        <v>212</v>
      </c>
      <c r="C217" s="15" t="s">
        <v>18</v>
      </c>
      <c r="D217" s="15" t="s">
        <v>34</v>
      </c>
      <c r="E217" s="15" t="s">
        <v>47</v>
      </c>
      <c r="F217" s="14"/>
      <c r="G217" s="16">
        <f t="shared" ref="G217:J218" si="30">G218</f>
        <v>691000</v>
      </c>
      <c r="H217" s="16">
        <f t="shared" si="30"/>
        <v>0</v>
      </c>
      <c r="I217" s="16">
        <f t="shared" si="30"/>
        <v>691000</v>
      </c>
      <c r="J217" s="16">
        <f t="shared" si="30"/>
        <v>0</v>
      </c>
    </row>
    <row r="218" spans="1:10" ht="36" x14ac:dyDescent="0.25">
      <c r="A218" s="18" t="s">
        <v>31</v>
      </c>
      <c r="B218" s="15" t="s">
        <v>212</v>
      </c>
      <c r="C218" s="15" t="s">
        <v>18</v>
      </c>
      <c r="D218" s="15" t="s">
        <v>34</v>
      </c>
      <c r="E218" s="15" t="s">
        <v>48</v>
      </c>
      <c r="F218" s="14"/>
      <c r="G218" s="16">
        <f t="shared" si="30"/>
        <v>691000</v>
      </c>
      <c r="H218" s="16">
        <f t="shared" si="30"/>
        <v>0</v>
      </c>
      <c r="I218" s="16">
        <f t="shared" si="30"/>
        <v>691000</v>
      </c>
      <c r="J218" s="16">
        <f t="shared" si="30"/>
        <v>0</v>
      </c>
    </row>
    <row r="219" spans="1:10" ht="48" x14ac:dyDescent="0.25">
      <c r="A219" s="18" t="s">
        <v>27</v>
      </c>
      <c r="B219" s="15" t="s">
        <v>212</v>
      </c>
      <c r="C219" s="15" t="s">
        <v>18</v>
      </c>
      <c r="D219" s="15" t="s">
        <v>34</v>
      </c>
      <c r="E219" s="15" t="s">
        <v>48</v>
      </c>
      <c r="F219" s="14">
        <v>100</v>
      </c>
      <c r="G219" s="16">
        <v>691000</v>
      </c>
      <c r="H219" s="16"/>
      <c r="I219" s="16">
        <v>691000</v>
      </c>
      <c r="J219" s="16"/>
    </row>
    <row r="220" spans="1:10" ht="36" x14ac:dyDescent="0.25">
      <c r="A220" s="18" t="s">
        <v>213</v>
      </c>
      <c r="B220" s="15" t="s">
        <v>212</v>
      </c>
      <c r="C220" s="15" t="s">
        <v>18</v>
      </c>
      <c r="D220" s="15" t="s">
        <v>34</v>
      </c>
      <c r="E220" s="15" t="s">
        <v>214</v>
      </c>
      <c r="F220" s="14"/>
      <c r="G220" s="16">
        <f t="shared" ref="G220:J223" si="31">G221</f>
        <v>19754897.82</v>
      </c>
      <c r="H220" s="16">
        <f t="shared" si="31"/>
        <v>0</v>
      </c>
      <c r="I220" s="16">
        <f t="shared" si="31"/>
        <v>19754897.82</v>
      </c>
      <c r="J220" s="16">
        <f t="shared" si="31"/>
        <v>0</v>
      </c>
    </row>
    <row r="221" spans="1:10" x14ac:dyDescent="0.25">
      <c r="A221" s="18" t="s">
        <v>215</v>
      </c>
      <c r="B221" s="15" t="s">
        <v>212</v>
      </c>
      <c r="C221" s="15" t="s">
        <v>18</v>
      </c>
      <c r="D221" s="15" t="s">
        <v>34</v>
      </c>
      <c r="E221" s="15" t="s">
        <v>216</v>
      </c>
      <c r="F221" s="14"/>
      <c r="G221" s="16">
        <f t="shared" si="31"/>
        <v>19754897.82</v>
      </c>
      <c r="H221" s="16">
        <f t="shared" si="31"/>
        <v>0</v>
      </c>
      <c r="I221" s="16">
        <f t="shared" si="31"/>
        <v>19754897.82</v>
      </c>
      <c r="J221" s="16">
        <f t="shared" si="31"/>
        <v>0</v>
      </c>
    </row>
    <row r="222" spans="1:10" ht="24" x14ac:dyDescent="0.25">
      <c r="A222" s="18" t="s">
        <v>217</v>
      </c>
      <c r="B222" s="15" t="s">
        <v>212</v>
      </c>
      <c r="C222" s="15" t="s">
        <v>18</v>
      </c>
      <c r="D222" s="15" t="s">
        <v>34</v>
      </c>
      <c r="E222" s="15" t="s">
        <v>218</v>
      </c>
      <c r="F222" s="14"/>
      <c r="G222" s="16">
        <f t="shared" si="31"/>
        <v>19754897.82</v>
      </c>
      <c r="H222" s="16">
        <f t="shared" si="31"/>
        <v>0</v>
      </c>
      <c r="I222" s="16">
        <f t="shared" si="31"/>
        <v>19754897.82</v>
      </c>
      <c r="J222" s="16">
        <f t="shared" si="31"/>
        <v>0</v>
      </c>
    </row>
    <row r="223" spans="1:10" ht="24" x14ac:dyDescent="0.25">
      <c r="A223" s="18" t="s">
        <v>49</v>
      </c>
      <c r="B223" s="15" t="s">
        <v>212</v>
      </c>
      <c r="C223" s="15" t="s">
        <v>18</v>
      </c>
      <c r="D223" s="15" t="s">
        <v>34</v>
      </c>
      <c r="E223" s="15" t="s">
        <v>219</v>
      </c>
      <c r="F223" s="14"/>
      <c r="G223" s="16">
        <f t="shared" si="31"/>
        <v>19754897.82</v>
      </c>
      <c r="H223" s="16">
        <f t="shared" si="31"/>
        <v>0</v>
      </c>
      <c r="I223" s="16">
        <f t="shared" si="31"/>
        <v>19754897.82</v>
      </c>
      <c r="J223" s="16">
        <f t="shared" si="31"/>
        <v>0</v>
      </c>
    </row>
    <row r="224" spans="1:10" ht="48" x14ac:dyDescent="0.25">
      <c r="A224" s="18" t="s">
        <v>27</v>
      </c>
      <c r="B224" s="15" t="s">
        <v>212</v>
      </c>
      <c r="C224" s="15" t="s">
        <v>18</v>
      </c>
      <c r="D224" s="15" t="s">
        <v>34</v>
      </c>
      <c r="E224" s="15" t="s">
        <v>219</v>
      </c>
      <c r="F224" s="14">
        <v>100</v>
      </c>
      <c r="G224" s="16">
        <v>19754897.82</v>
      </c>
      <c r="H224" s="16"/>
      <c r="I224" s="16">
        <v>19754897.82</v>
      </c>
      <c r="J224" s="16"/>
    </row>
    <row r="225" spans="1:10" hidden="1" x14ac:dyDescent="0.25">
      <c r="A225" s="17" t="s">
        <v>21</v>
      </c>
      <c r="B225" s="15" t="s">
        <v>212</v>
      </c>
      <c r="C225" s="15" t="s">
        <v>18</v>
      </c>
      <c r="D225" s="15" t="s">
        <v>34</v>
      </c>
      <c r="E225" s="15" t="s">
        <v>22</v>
      </c>
      <c r="F225" s="14"/>
      <c r="G225" s="16">
        <f t="shared" ref="G225:J226" si="32">G226</f>
        <v>0</v>
      </c>
      <c r="H225" s="16">
        <f t="shared" si="32"/>
        <v>0</v>
      </c>
      <c r="I225" s="16">
        <f t="shared" si="32"/>
        <v>0</v>
      </c>
      <c r="J225" s="16">
        <f t="shared" si="32"/>
        <v>0</v>
      </c>
    </row>
    <row r="226" spans="1:10" ht="36" hidden="1" x14ac:dyDescent="0.25">
      <c r="A226" s="24" t="s">
        <v>220</v>
      </c>
      <c r="B226" s="15" t="s">
        <v>212</v>
      </c>
      <c r="C226" s="15" t="s">
        <v>18</v>
      </c>
      <c r="D226" s="15" t="s">
        <v>34</v>
      </c>
      <c r="E226" s="15" t="s">
        <v>221</v>
      </c>
      <c r="F226" s="14"/>
      <c r="G226" s="16">
        <f t="shared" si="32"/>
        <v>0</v>
      </c>
      <c r="H226" s="16">
        <f t="shared" si="32"/>
        <v>0</v>
      </c>
      <c r="I226" s="16">
        <f t="shared" si="32"/>
        <v>0</v>
      </c>
      <c r="J226" s="16">
        <f t="shared" si="32"/>
        <v>0</v>
      </c>
    </row>
    <row r="227" spans="1:10" hidden="1" x14ac:dyDescent="0.25">
      <c r="A227" s="18" t="s">
        <v>62</v>
      </c>
      <c r="B227" s="15" t="s">
        <v>212</v>
      </c>
      <c r="C227" s="15" t="s">
        <v>18</v>
      </c>
      <c r="D227" s="15" t="s">
        <v>34</v>
      </c>
      <c r="E227" s="15" t="s">
        <v>221</v>
      </c>
      <c r="F227" s="14">
        <v>800</v>
      </c>
      <c r="G227" s="16">
        <v>0</v>
      </c>
      <c r="H227" s="16"/>
      <c r="I227" s="16">
        <v>0</v>
      </c>
      <c r="J227" s="16"/>
    </row>
    <row r="228" spans="1:10" x14ac:dyDescent="0.25">
      <c r="A228" s="18" t="s">
        <v>222</v>
      </c>
      <c r="B228" s="14">
        <v>703</v>
      </c>
      <c r="C228" s="15" t="s">
        <v>18</v>
      </c>
      <c r="D228" s="15" t="s">
        <v>223</v>
      </c>
      <c r="E228" s="15"/>
      <c r="F228" s="14"/>
      <c r="G228" s="16">
        <f t="shared" ref="G228:J231" si="33">G229</f>
        <v>3000000</v>
      </c>
      <c r="H228" s="16">
        <f t="shared" si="33"/>
        <v>0</v>
      </c>
      <c r="I228" s="16">
        <f t="shared" si="33"/>
        <v>3000000</v>
      </c>
      <c r="J228" s="16">
        <f t="shared" si="33"/>
        <v>0</v>
      </c>
    </row>
    <row r="229" spans="1:10" x14ac:dyDescent="0.25">
      <c r="A229" s="17" t="s">
        <v>21</v>
      </c>
      <c r="B229" s="14">
        <v>703</v>
      </c>
      <c r="C229" s="15" t="s">
        <v>18</v>
      </c>
      <c r="D229" s="15" t="s">
        <v>223</v>
      </c>
      <c r="E229" s="15" t="s">
        <v>22</v>
      </c>
      <c r="F229" s="14"/>
      <c r="G229" s="16">
        <f t="shared" si="33"/>
        <v>3000000</v>
      </c>
      <c r="H229" s="16">
        <f t="shared" si="33"/>
        <v>0</v>
      </c>
      <c r="I229" s="16">
        <f t="shared" si="33"/>
        <v>3000000</v>
      </c>
      <c r="J229" s="16">
        <f t="shared" si="33"/>
        <v>0</v>
      </c>
    </row>
    <row r="230" spans="1:10" ht="24" x14ac:dyDescent="0.25">
      <c r="A230" s="17" t="s">
        <v>23</v>
      </c>
      <c r="B230" s="14">
        <v>703</v>
      </c>
      <c r="C230" s="15" t="s">
        <v>18</v>
      </c>
      <c r="D230" s="15" t="s">
        <v>223</v>
      </c>
      <c r="E230" s="15" t="s">
        <v>24</v>
      </c>
      <c r="F230" s="14"/>
      <c r="G230" s="16">
        <f t="shared" si="33"/>
        <v>3000000</v>
      </c>
      <c r="H230" s="16">
        <f t="shared" si="33"/>
        <v>0</v>
      </c>
      <c r="I230" s="16">
        <f t="shared" si="33"/>
        <v>3000000</v>
      </c>
      <c r="J230" s="16">
        <f t="shared" si="33"/>
        <v>0</v>
      </c>
    </row>
    <row r="231" spans="1:10" x14ac:dyDescent="0.25">
      <c r="A231" s="19" t="s">
        <v>224</v>
      </c>
      <c r="B231" s="14">
        <v>703</v>
      </c>
      <c r="C231" s="15" t="s">
        <v>18</v>
      </c>
      <c r="D231" s="15" t="s">
        <v>223</v>
      </c>
      <c r="E231" s="15" t="s">
        <v>225</v>
      </c>
      <c r="F231" s="14"/>
      <c r="G231" s="16">
        <f t="shared" si="33"/>
        <v>3000000</v>
      </c>
      <c r="H231" s="16">
        <f t="shared" si="33"/>
        <v>0</v>
      </c>
      <c r="I231" s="16">
        <f t="shared" si="33"/>
        <v>3000000</v>
      </c>
      <c r="J231" s="16">
        <f t="shared" si="33"/>
        <v>0</v>
      </c>
    </row>
    <row r="232" spans="1:10" x14ac:dyDescent="0.25">
      <c r="A232" s="18" t="s">
        <v>62</v>
      </c>
      <c r="B232" s="14">
        <v>703</v>
      </c>
      <c r="C232" s="15" t="s">
        <v>18</v>
      </c>
      <c r="D232" s="15" t="s">
        <v>223</v>
      </c>
      <c r="E232" s="15" t="s">
        <v>225</v>
      </c>
      <c r="F232" s="14">
        <v>800</v>
      </c>
      <c r="G232" s="16">
        <f>1500000+1500000</f>
        <v>3000000</v>
      </c>
      <c r="H232" s="16"/>
      <c r="I232" s="16">
        <f>1500000+1500000</f>
        <v>3000000</v>
      </c>
      <c r="J232" s="16"/>
    </row>
    <row r="233" spans="1:10" x14ac:dyDescent="0.25">
      <c r="A233" s="18" t="s">
        <v>63</v>
      </c>
      <c r="B233" s="15" t="s">
        <v>212</v>
      </c>
      <c r="C233" s="15" t="s">
        <v>18</v>
      </c>
      <c r="D233" s="15" t="s">
        <v>64</v>
      </c>
      <c r="E233" s="15"/>
      <c r="F233" s="14"/>
      <c r="G233" s="16">
        <f>G234+G239+G258</f>
        <v>4782079.51</v>
      </c>
      <c r="H233" s="16">
        <f>H234+H239+H258</f>
        <v>0</v>
      </c>
      <c r="I233" s="16">
        <f>I234+I239+I258</f>
        <v>4582079.51</v>
      </c>
      <c r="J233" s="16">
        <f>J234+J239+J258</f>
        <v>0</v>
      </c>
    </row>
    <row r="234" spans="1:10" ht="24" x14ac:dyDescent="0.25">
      <c r="A234" s="13" t="s">
        <v>65</v>
      </c>
      <c r="B234" s="15" t="s">
        <v>212</v>
      </c>
      <c r="C234" s="15" t="s">
        <v>18</v>
      </c>
      <c r="D234" s="15" t="s">
        <v>64</v>
      </c>
      <c r="E234" s="15" t="s">
        <v>66</v>
      </c>
      <c r="F234" s="14"/>
      <c r="G234" s="16">
        <f t="shared" ref="G234:J237" si="34">G235</f>
        <v>1225000</v>
      </c>
      <c r="H234" s="16">
        <f t="shared" si="34"/>
        <v>0</v>
      </c>
      <c r="I234" s="16">
        <f t="shared" si="34"/>
        <v>1025000</v>
      </c>
      <c r="J234" s="16">
        <f t="shared" si="34"/>
        <v>0</v>
      </c>
    </row>
    <row r="235" spans="1:10" ht="24" x14ac:dyDescent="0.25">
      <c r="A235" s="18" t="s">
        <v>67</v>
      </c>
      <c r="B235" s="15" t="s">
        <v>212</v>
      </c>
      <c r="C235" s="15" t="s">
        <v>18</v>
      </c>
      <c r="D235" s="15" t="s">
        <v>64</v>
      </c>
      <c r="E235" s="15" t="s">
        <v>68</v>
      </c>
      <c r="F235" s="14"/>
      <c r="G235" s="16">
        <f t="shared" si="34"/>
        <v>1225000</v>
      </c>
      <c r="H235" s="16">
        <f t="shared" si="34"/>
        <v>0</v>
      </c>
      <c r="I235" s="16">
        <f t="shared" si="34"/>
        <v>1025000</v>
      </c>
      <c r="J235" s="16">
        <f t="shared" si="34"/>
        <v>0</v>
      </c>
    </row>
    <row r="236" spans="1:10" ht="36" x14ac:dyDescent="0.25">
      <c r="A236" s="18" t="s">
        <v>69</v>
      </c>
      <c r="B236" s="15" t="s">
        <v>212</v>
      </c>
      <c r="C236" s="15" t="s">
        <v>18</v>
      </c>
      <c r="D236" s="15" t="s">
        <v>64</v>
      </c>
      <c r="E236" s="15" t="s">
        <v>70</v>
      </c>
      <c r="F236" s="14"/>
      <c r="G236" s="16">
        <f t="shared" si="34"/>
        <v>1225000</v>
      </c>
      <c r="H236" s="16">
        <f t="shared" si="34"/>
        <v>0</v>
      </c>
      <c r="I236" s="16">
        <f t="shared" si="34"/>
        <v>1025000</v>
      </c>
      <c r="J236" s="16">
        <f t="shared" si="34"/>
        <v>0</v>
      </c>
    </row>
    <row r="237" spans="1:10" ht="48" x14ac:dyDescent="0.25">
      <c r="A237" s="18" t="s">
        <v>71</v>
      </c>
      <c r="B237" s="15" t="s">
        <v>212</v>
      </c>
      <c r="C237" s="15" t="s">
        <v>18</v>
      </c>
      <c r="D237" s="15" t="s">
        <v>64</v>
      </c>
      <c r="E237" s="15" t="s">
        <v>72</v>
      </c>
      <c r="F237" s="14"/>
      <c r="G237" s="16">
        <f t="shared" si="34"/>
        <v>1225000</v>
      </c>
      <c r="H237" s="16">
        <f t="shared" si="34"/>
        <v>0</v>
      </c>
      <c r="I237" s="16">
        <f t="shared" si="34"/>
        <v>1025000</v>
      </c>
      <c r="J237" s="16">
        <f t="shared" si="34"/>
        <v>0</v>
      </c>
    </row>
    <row r="238" spans="1:10" x14ac:dyDescent="0.25">
      <c r="A238" s="18" t="s">
        <v>62</v>
      </c>
      <c r="B238" s="15" t="s">
        <v>212</v>
      </c>
      <c r="C238" s="15" t="s">
        <v>18</v>
      </c>
      <c r="D238" s="15" t="s">
        <v>64</v>
      </c>
      <c r="E238" s="15" t="s">
        <v>72</v>
      </c>
      <c r="F238" s="14">
        <v>800</v>
      </c>
      <c r="G238" s="16">
        <v>1225000</v>
      </c>
      <c r="H238" s="16"/>
      <c r="I238" s="16">
        <v>1025000</v>
      </c>
      <c r="J238" s="16"/>
    </row>
    <row r="239" spans="1:10" ht="24" x14ac:dyDescent="0.25">
      <c r="A239" s="18" t="s">
        <v>35</v>
      </c>
      <c r="B239" s="15" t="s">
        <v>212</v>
      </c>
      <c r="C239" s="15" t="s">
        <v>18</v>
      </c>
      <c r="D239" s="15" t="s">
        <v>64</v>
      </c>
      <c r="E239" s="15" t="s">
        <v>36</v>
      </c>
      <c r="F239" s="14"/>
      <c r="G239" s="16">
        <f>G240+G253</f>
        <v>557079.51</v>
      </c>
      <c r="H239" s="16">
        <f>H240+H253</f>
        <v>0</v>
      </c>
      <c r="I239" s="16">
        <f>I240+I253</f>
        <v>557079.51</v>
      </c>
      <c r="J239" s="16">
        <f>J240+J253</f>
        <v>0</v>
      </c>
    </row>
    <row r="240" spans="1:10" ht="24" x14ac:dyDescent="0.25">
      <c r="A240" s="18" t="s">
        <v>74</v>
      </c>
      <c r="B240" s="15" t="s">
        <v>212</v>
      </c>
      <c r="C240" s="15" t="s">
        <v>18</v>
      </c>
      <c r="D240" s="15" t="s">
        <v>64</v>
      </c>
      <c r="E240" s="15" t="s">
        <v>75</v>
      </c>
      <c r="F240" s="14"/>
      <c r="G240" s="16">
        <f>G241+G244+G247+G250</f>
        <v>334900</v>
      </c>
      <c r="H240" s="16">
        <f>H241+H244+H247+H250</f>
        <v>0</v>
      </c>
      <c r="I240" s="16">
        <f>I241+I244+I247+I250</f>
        <v>334900</v>
      </c>
      <c r="J240" s="16">
        <f>J241+J244+J247+J250</f>
        <v>0</v>
      </c>
    </row>
    <row r="241" spans="1:10" ht="48" x14ac:dyDescent="0.25">
      <c r="A241" s="18" t="s">
        <v>76</v>
      </c>
      <c r="B241" s="15" t="s">
        <v>212</v>
      </c>
      <c r="C241" s="15" t="s">
        <v>18</v>
      </c>
      <c r="D241" s="15" t="s">
        <v>64</v>
      </c>
      <c r="E241" s="15" t="s">
        <v>77</v>
      </c>
      <c r="F241" s="14"/>
      <c r="G241" s="16">
        <f t="shared" ref="G241:J242" si="35">G242</f>
        <v>113000</v>
      </c>
      <c r="H241" s="16">
        <f t="shared" si="35"/>
        <v>0</v>
      </c>
      <c r="I241" s="16">
        <f t="shared" si="35"/>
        <v>113000</v>
      </c>
      <c r="J241" s="16">
        <f t="shared" si="35"/>
        <v>0</v>
      </c>
    </row>
    <row r="242" spans="1:10" ht="36" x14ac:dyDescent="0.25">
      <c r="A242" s="19" t="s">
        <v>78</v>
      </c>
      <c r="B242" s="15" t="s">
        <v>212</v>
      </c>
      <c r="C242" s="15" t="s">
        <v>18</v>
      </c>
      <c r="D242" s="15" t="s">
        <v>64</v>
      </c>
      <c r="E242" s="15" t="s">
        <v>79</v>
      </c>
      <c r="F242" s="14"/>
      <c r="G242" s="16">
        <f t="shared" si="35"/>
        <v>113000</v>
      </c>
      <c r="H242" s="16">
        <f t="shared" si="35"/>
        <v>0</v>
      </c>
      <c r="I242" s="16">
        <f t="shared" si="35"/>
        <v>113000</v>
      </c>
      <c r="J242" s="16">
        <f t="shared" si="35"/>
        <v>0</v>
      </c>
    </row>
    <row r="243" spans="1:10" ht="24" x14ac:dyDescent="0.25">
      <c r="A243" s="18" t="s">
        <v>30</v>
      </c>
      <c r="B243" s="15" t="s">
        <v>212</v>
      </c>
      <c r="C243" s="15" t="s">
        <v>18</v>
      </c>
      <c r="D243" s="15" t="s">
        <v>64</v>
      </c>
      <c r="E243" s="15" t="s">
        <v>79</v>
      </c>
      <c r="F243" s="14">
        <v>200</v>
      </c>
      <c r="G243" s="16">
        <v>113000</v>
      </c>
      <c r="H243" s="16"/>
      <c r="I243" s="16">
        <v>113000</v>
      </c>
      <c r="J243" s="16"/>
    </row>
    <row r="244" spans="1:10" ht="36" x14ac:dyDescent="0.25">
      <c r="A244" s="18" t="s">
        <v>80</v>
      </c>
      <c r="B244" s="15" t="s">
        <v>212</v>
      </c>
      <c r="C244" s="15" t="s">
        <v>18</v>
      </c>
      <c r="D244" s="15" t="s">
        <v>64</v>
      </c>
      <c r="E244" s="15" t="s">
        <v>81</v>
      </c>
      <c r="F244" s="14"/>
      <c r="G244" s="16">
        <f t="shared" ref="G244:J245" si="36">G245</f>
        <v>29400</v>
      </c>
      <c r="H244" s="16">
        <f t="shared" si="36"/>
        <v>0</v>
      </c>
      <c r="I244" s="16">
        <f t="shared" si="36"/>
        <v>29400</v>
      </c>
      <c r="J244" s="16">
        <f t="shared" si="36"/>
        <v>0</v>
      </c>
    </row>
    <row r="245" spans="1:10" ht="36" x14ac:dyDescent="0.25">
      <c r="A245" s="19" t="s">
        <v>78</v>
      </c>
      <c r="B245" s="15" t="s">
        <v>212</v>
      </c>
      <c r="C245" s="15" t="s">
        <v>18</v>
      </c>
      <c r="D245" s="15" t="s">
        <v>64</v>
      </c>
      <c r="E245" s="15" t="s">
        <v>82</v>
      </c>
      <c r="F245" s="14"/>
      <c r="G245" s="16">
        <f t="shared" si="36"/>
        <v>29400</v>
      </c>
      <c r="H245" s="16">
        <f t="shared" si="36"/>
        <v>0</v>
      </c>
      <c r="I245" s="16">
        <f t="shared" si="36"/>
        <v>29400</v>
      </c>
      <c r="J245" s="16">
        <f t="shared" si="36"/>
        <v>0</v>
      </c>
    </row>
    <row r="246" spans="1:10" ht="24" x14ac:dyDescent="0.25">
      <c r="A246" s="18" t="s">
        <v>30</v>
      </c>
      <c r="B246" s="15" t="s">
        <v>212</v>
      </c>
      <c r="C246" s="15" t="s">
        <v>18</v>
      </c>
      <c r="D246" s="15" t="s">
        <v>64</v>
      </c>
      <c r="E246" s="15" t="s">
        <v>82</v>
      </c>
      <c r="F246" s="14">
        <v>200</v>
      </c>
      <c r="G246" s="16">
        <v>29400</v>
      </c>
      <c r="H246" s="16"/>
      <c r="I246" s="16">
        <v>29400</v>
      </c>
      <c r="J246" s="16"/>
    </row>
    <row r="247" spans="1:10" ht="36" x14ac:dyDescent="0.25">
      <c r="A247" s="18" t="s">
        <v>83</v>
      </c>
      <c r="B247" s="15" t="s">
        <v>212</v>
      </c>
      <c r="C247" s="15" t="s">
        <v>18</v>
      </c>
      <c r="D247" s="15" t="s">
        <v>64</v>
      </c>
      <c r="E247" s="15" t="s">
        <v>84</v>
      </c>
      <c r="F247" s="14"/>
      <c r="G247" s="16">
        <f t="shared" ref="G247:J248" si="37">G248</f>
        <v>42000</v>
      </c>
      <c r="H247" s="16">
        <f t="shared" si="37"/>
        <v>0</v>
      </c>
      <c r="I247" s="16">
        <f t="shared" si="37"/>
        <v>42000</v>
      </c>
      <c r="J247" s="16">
        <f t="shared" si="37"/>
        <v>0</v>
      </c>
    </row>
    <row r="248" spans="1:10" ht="36" x14ac:dyDescent="0.25">
      <c r="A248" s="19" t="s">
        <v>78</v>
      </c>
      <c r="B248" s="15" t="s">
        <v>212</v>
      </c>
      <c r="C248" s="15" t="s">
        <v>18</v>
      </c>
      <c r="D248" s="15" t="s">
        <v>64</v>
      </c>
      <c r="E248" s="15" t="s">
        <v>85</v>
      </c>
      <c r="F248" s="14"/>
      <c r="G248" s="16">
        <f t="shared" si="37"/>
        <v>42000</v>
      </c>
      <c r="H248" s="16">
        <f t="shared" si="37"/>
        <v>0</v>
      </c>
      <c r="I248" s="16">
        <f t="shared" si="37"/>
        <v>42000</v>
      </c>
      <c r="J248" s="16">
        <f t="shared" si="37"/>
        <v>0</v>
      </c>
    </row>
    <row r="249" spans="1:10" ht="24" x14ac:dyDescent="0.25">
      <c r="A249" s="18" t="s">
        <v>30</v>
      </c>
      <c r="B249" s="15" t="s">
        <v>212</v>
      </c>
      <c r="C249" s="15" t="s">
        <v>18</v>
      </c>
      <c r="D249" s="15" t="s">
        <v>64</v>
      </c>
      <c r="E249" s="15" t="s">
        <v>85</v>
      </c>
      <c r="F249" s="14">
        <v>200</v>
      </c>
      <c r="G249" s="16">
        <v>42000</v>
      </c>
      <c r="H249" s="16"/>
      <c r="I249" s="16">
        <v>42000</v>
      </c>
      <c r="J249" s="16"/>
    </row>
    <row r="250" spans="1:10" ht="36" x14ac:dyDescent="0.25">
      <c r="A250" s="18" t="s">
        <v>86</v>
      </c>
      <c r="B250" s="15" t="s">
        <v>212</v>
      </c>
      <c r="C250" s="15" t="s">
        <v>18</v>
      </c>
      <c r="D250" s="15" t="s">
        <v>64</v>
      </c>
      <c r="E250" s="15" t="s">
        <v>87</v>
      </c>
      <c r="F250" s="14"/>
      <c r="G250" s="16">
        <f t="shared" ref="G250:J251" si="38">G251</f>
        <v>150500</v>
      </c>
      <c r="H250" s="16">
        <f t="shared" si="38"/>
        <v>0</v>
      </c>
      <c r="I250" s="16">
        <f t="shared" si="38"/>
        <v>150500</v>
      </c>
      <c r="J250" s="16">
        <f t="shared" si="38"/>
        <v>0</v>
      </c>
    </row>
    <row r="251" spans="1:10" ht="36" x14ac:dyDescent="0.25">
      <c r="A251" s="19" t="s">
        <v>78</v>
      </c>
      <c r="B251" s="15" t="s">
        <v>212</v>
      </c>
      <c r="C251" s="15" t="s">
        <v>18</v>
      </c>
      <c r="D251" s="15" t="s">
        <v>64</v>
      </c>
      <c r="E251" s="15" t="s">
        <v>88</v>
      </c>
      <c r="F251" s="14"/>
      <c r="G251" s="16">
        <f t="shared" si="38"/>
        <v>150500</v>
      </c>
      <c r="H251" s="16">
        <f t="shared" si="38"/>
        <v>0</v>
      </c>
      <c r="I251" s="16">
        <f t="shared" si="38"/>
        <v>150500</v>
      </c>
      <c r="J251" s="16">
        <f t="shared" si="38"/>
        <v>0</v>
      </c>
    </row>
    <row r="252" spans="1:10" ht="24" x14ac:dyDescent="0.25">
      <c r="A252" s="18" t="s">
        <v>30</v>
      </c>
      <c r="B252" s="15" t="s">
        <v>212</v>
      </c>
      <c r="C252" s="15" t="s">
        <v>18</v>
      </c>
      <c r="D252" s="15" t="s">
        <v>64</v>
      </c>
      <c r="E252" s="15" t="s">
        <v>88</v>
      </c>
      <c r="F252" s="14">
        <v>200</v>
      </c>
      <c r="G252" s="16">
        <v>150500</v>
      </c>
      <c r="H252" s="16"/>
      <c r="I252" s="16">
        <v>150500</v>
      </c>
      <c r="J252" s="16"/>
    </row>
    <row r="253" spans="1:10" ht="24" x14ac:dyDescent="0.25">
      <c r="A253" s="18" t="s">
        <v>226</v>
      </c>
      <c r="B253" s="15" t="s">
        <v>212</v>
      </c>
      <c r="C253" s="15" t="s">
        <v>18</v>
      </c>
      <c r="D253" s="15" t="s">
        <v>64</v>
      </c>
      <c r="E253" s="15" t="s">
        <v>38</v>
      </c>
      <c r="F253" s="14"/>
      <c r="G253" s="16">
        <f>+G254</f>
        <v>222179.51</v>
      </c>
      <c r="H253" s="16">
        <f>+H254</f>
        <v>0</v>
      </c>
      <c r="I253" s="16">
        <f>+I254</f>
        <v>222179.51</v>
      </c>
      <c r="J253" s="16">
        <f>+J254</f>
        <v>0</v>
      </c>
    </row>
    <row r="254" spans="1:10" ht="48" x14ac:dyDescent="0.25">
      <c r="A254" s="18" t="s">
        <v>46</v>
      </c>
      <c r="B254" s="15" t="s">
        <v>212</v>
      </c>
      <c r="C254" s="15" t="s">
        <v>18</v>
      </c>
      <c r="D254" s="15" t="s">
        <v>64</v>
      </c>
      <c r="E254" s="15" t="s">
        <v>47</v>
      </c>
      <c r="F254" s="14"/>
      <c r="G254" s="16">
        <f>G255</f>
        <v>222179.51</v>
      </c>
      <c r="H254" s="16">
        <f>H255</f>
        <v>0</v>
      </c>
      <c r="I254" s="16">
        <f>I255</f>
        <v>222179.51</v>
      </c>
      <c r="J254" s="16">
        <f>J255</f>
        <v>0</v>
      </c>
    </row>
    <row r="255" spans="1:10" x14ac:dyDescent="0.25">
      <c r="A255" s="18" t="s">
        <v>89</v>
      </c>
      <c r="B255" s="15" t="s">
        <v>212</v>
      </c>
      <c r="C255" s="15" t="s">
        <v>18</v>
      </c>
      <c r="D255" s="15" t="s">
        <v>64</v>
      </c>
      <c r="E255" s="15" t="s">
        <v>90</v>
      </c>
      <c r="F255" s="14"/>
      <c r="G255" s="16">
        <f>SUM(G256:G257)</f>
        <v>222179.51</v>
      </c>
      <c r="H255" s="16">
        <f>SUM(H256:H257)</f>
        <v>0</v>
      </c>
      <c r="I255" s="16">
        <f>SUM(I256:I257)</f>
        <v>222179.51</v>
      </c>
      <c r="J255" s="16">
        <f>SUM(J256:J257)</f>
        <v>0</v>
      </c>
    </row>
    <row r="256" spans="1:10" ht="24" x14ac:dyDescent="0.25">
      <c r="A256" s="18" t="s">
        <v>30</v>
      </c>
      <c r="B256" s="15" t="s">
        <v>212</v>
      </c>
      <c r="C256" s="15" t="s">
        <v>18</v>
      </c>
      <c r="D256" s="15" t="s">
        <v>64</v>
      </c>
      <c r="E256" s="15" t="s">
        <v>90</v>
      </c>
      <c r="F256" s="14">
        <v>200</v>
      </c>
      <c r="G256" s="16">
        <v>220579.51</v>
      </c>
      <c r="H256" s="16"/>
      <c r="I256" s="16">
        <v>220579.51</v>
      </c>
      <c r="J256" s="16"/>
    </row>
    <row r="257" spans="1:10" x14ac:dyDescent="0.25">
      <c r="A257" s="18" t="s">
        <v>62</v>
      </c>
      <c r="B257" s="15" t="s">
        <v>212</v>
      </c>
      <c r="C257" s="15" t="s">
        <v>18</v>
      </c>
      <c r="D257" s="15" t="s">
        <v>64</v>
      </c>
      <c r="E257" s="15" t="s">
        <v>90</v>
      </c>
      <c r="F257" s="14">
        <v>800</v>
      </c>
      <c r="G257" s="16">
        <v>1600</v>
      </c>
      <c r="H257" s="16"/>
      <c r="I257" s="16">
        <v>1600</v>
      </c>
      <c r="J257" s="16"/>
    </row>
    <row r="258" spans="1:10" x14ac:dyDescent="0.25">
      <c r="A258" s="17" t="s">
        <v>21</v>
      </c>
      <c r="B258" s="15" t="s">
        <v>212</v>
      </c>
      <c r="C258" s="15" t="s">
        <v>18</v>
      </c>
      <c r="D258" s="15" t="s">
        <v>64</v>
      </c>
      <c r="E258" s="15" t="s">
        <v>22</v>
      </c>
      <c r="F258" s="14"/>
      <c r="G258" s="16">
        <f>G259</f>
        <v>3000000</v>
      </c>
      <c r="H258" s="16">
        <f>H259</f>
        <v>0</v>
      </c>
      <c r="I258" s="16">
        <f>I259</f>
        <v>3000000</v>
      </c>
      <c r="J258" s="16">
        <f>J259</f>
        <v>0</v>
      </c>
    </row>
    <row r="259" spans="1:10" ht="24" x14ac:dyDescent="0.25">
      <c r="A259" s="17" t="s">
        <v>23</v>
      </c>
      <c r="B259" s="15" t="s">
        <v>212</v>
      </c>
      <c r="C259" s="15" t="s">
        <v>18</v>
      </c>
      <c r="D259" s="15" t="s">
        <v>64</v>
      </c>
      <c r="E259" s="15" t="s">
        <v>24</v>
      </c>
      <c r="F259" s="14"/>
      <c r="G259" s="16">
        <f>G260</f>
        <v>3000000</v>
      </c>
      <c r="H259" s="16">
        <f t="shared" ref="H259:J259" si="39">H260</f>
        <v>0</v>
      </c>
      <c r="I259" s="16">
        <f t="shared" si="39"/>
        <v>3000000</v>
      </c>
      <c r="J259" s="16">
        <f t="shared" si="39"/>
        <v>0</v>
      </c>
    </row>
    <row r="260" spans="1:10" ht="24" x14ac:dyDescent="0.25">
      <c r="A260" s="25" t="s">
        <v>227</v>
      </c>
      <c r="B260" s="15" t="s">
        <v>212</v>
      </c>
      <c r="C260" s="15" t="s">
        <v>18</v>
      </c>
      <c r="D260" s="15" t="s">
        <v>64</v>
      </c>
      <c r="E260" s="15" t="s">
        <v>228</v>
      </c>
      <c r="F260" s="14"/>
      <c r="G260" s="16">
        <f>SUM(G261:G262)</f>
        <v>3000000</v>
      </c>
      <c r="H260" s="16">
        <f>SUM(H261:H262)</f>
        <v>0</v>
      </c>
      <c r="I260" s="16">
        <f>SUM(I261:I262)</f>
        <v>3000000</v>
      </c>
      <c r="J260" s="16">
        <f>SUM(J261:J262)</f>
        <v>0</v>
      </c>
    </row>
    <row r="261" spans="1:10" ht="24" hidden="1" x14ac:dyDescent="0.25">
      <c r="A261" s="18" t="s">
        <v>30</v>
      </c>
      <c r="B261" s="15" t="s">
        <v>212</v>
      </c>
      <c r="C261" s="15" t="s">
        <v>18</v>
      </c>
      <c r="D261" s="15" t="s">
        <v>64</v>
      </c>
      <c r="E261" s="15" t="s">
        <v>228</v>
      </c>
      <c r="F261" s="14">
        <v>200</v>
      </c>
      <c r="G261" s="16">
        <v>0</v>
      </c>
      <c r="H261" s="16"/>
      <c r="I261" s="16">
        <v>0</v>
      </c>
      <c r="J261" s="16"/>
    </row>
    <row r="262" spans="1:10" x14ac:dyDescent="0.25">
      <c r="A262" s="18" t="s">
        <v>62</v>
      </c>
      <c r="B262" s="15" t="s">
        <v>212</v>
      </c>
      <c r="C262" s="15" t="s">
        <v>18</v>
      </c>
      <c r="D262" s="15" t="s">
        <v>64</v>
      </c>
      <c r="E262" s="15" t="s">
        <v>228</v>
      </c>
      <c r="F262" s="14">
        <v>800</v>
      </c>
      <c r="G262" s="16">
        <v>3000000</v>
      </c>
      <c r="H262" s="16"/>
      <c r="I262" s="16">
        <v>3000000</v>
      </c>
      <c r="J262" s="16"/>
    </row>
    <row r="263" spans="1:10" hidden="1" x14ac:dyDescent="0.25">
      <c r="A263" s="18" t="s">
        <v>229</v>
      </c>
      <c r="B263" s="15" t="s">
        <v>212</v>
      </c>
      <c r="C263" s="15" t="s">
        <v>55</v>
      </c>
      <c r="D263" s="15"/>
      <c r="E263" s="15"/>
      <c r="F263" s="14"/>
      <c r="G263" s="16">
        <f>G270+G264</f>
        <v>0</v>
      </c>
      <c r="H263" s="16">
        <f>H270+H264</f>
        <v>0</v>
      </c>
      <c r="I263" s="16">
        <f>I270+I264</f>
        <v>0</v>
      </c>
      <c r="J263" s="16">
        <f>J270+J264</f>
        <v>0</v>
      </c>
    </row>
    <row r="264" spans="1:10" hidden="1" x14ac:dyDescent="0.25">
      <c r="A264" s="18" t="s">
        <v>230</v>
      </c>
      <c r="B264" s="15" t="s">
        <v>212</v>
      </c>
      <c r="C264" s="15" t="s">
        <v>55</v>
      </c>
      <c r="D264" s="15" t="s">
        <v>18</v>
      </c>
      <c r="E264" s="15"/>
      <c r="F264" s="14"/>
      <c r="G264" s="16">
        <f t="shared" ref="G264:J266" si="40">G265</f>
        <v>0</v>
      </c>
      <c r="H264" s="16">
        <f t="shared" si="40"/>
        <v>0</v>
      </c>
      <c r="I264" s="16">
        <f t="shared" si="40"/>
        <v>0</v>
      </c>
      <c r="J264" s="16">
        <f t="shared" si="40"/>
        <v>0</v>
      </c>
    </row>
    <row r="265" spans="1:10" hidden="1" x14ac:dyDescent="0.25">
      <c r="A265" s="18" t="s">
        <v>21</v>
      </c>
      <c r="B265" s="15" t="s">
        <v>212</v>
      </c>
      <c r="C265" s="15" t="s">
        <v>55</v>
      </c>
      <c r="D265" s="15" t="s">
        <v>18</v>
      </c>
      <c r="E265" s="15" t="s">
        <v>22</v>
      </c>
      <c r="F265" s="15"/>
      <c r="G265" s="16">
        <f t="shared" si="40"/>
        <v>0</v>
      </c>
      <c r="H265" s="16">
        <f t="shared" si="40"/>
        <v>0</v>
      </c>
      <c r="I265" s="16">
        <f t="shared" si="40"/>
        <v>0</v>
      </c>
      <c r="J265" s="16">
        <f t="shared" si="40"/>
        <v>0</v>
      </c>
    </row>
    <row r="266" spans="1:10" ht="24" hidden="1" x14ac:dyDescent="0.25">
      <c r="A266" s="17" t="s">
        <v>23</v>
      </c>
      <c r="B266" s="15" t="s">
        <v>212</v>
      </c>
      <c r="C266" s="15" t="s">
        <v>55</v>
      </c>
      <c r="D266" s="15" t="s">
        <v>18</v>
      </c>
      <c r="E266" s="15" t="s">
        <v>24</v>
      </c>
      <c r="F266" s="15"/>
      <c r="G266" s="16">
        <f t="shared" si="40"/>
        <v>0</v>
      </c>
      <c r="H266" s="16">
        <f t="shared" si="40"/>
        <v>0</v>
      </c>
      <c r="I266" s="16">
        <f t="shared" si="40"/>
        <v>0</v>
      </c>
      <c r="J266" s="16">
        <f t="shared" si="40"/>
        <v>0</v>
      </c>
    </row>
    <row r="267" spans="1:10" ht="24" hidden="1" x14ac:dyDescent="0.25">
      <c r="A267" s="25" t="s">
        <v>227</v>
      </c>
      <c r="B267" s="15" t="s">
        <v>212</v>
      </c>
      <c r="C267" s="15" t="s">
        <v>55</v>
      </c>
      <c r="D267" s="15" t="s">
        <v>18</v>
      </c>
      <c r="E267" s="15" t="s">
        <v>228</v>
      </c>
      <c r="F267" s="14"/>
      <c r="G267" s="16">
        <f>G268+G269</f>
        <v>0</v>
      </c>
      <c r="H267" s="16">
        <f>H268+H269</f>
        <v>0</v>
      </c>
      <c r="I267" s="16">
        <f>I268+I269</f>
        <v>0</v>
      </c>
      <c r="J267" s="16">
        <f>J268+J269</f>
        <v>0</v>
      </c>
    </row>
    <row r="268" spans="1:10" ht="24" hidden="1" x14ac:dyDescent="0.25">
      <c r="A268" s="26" t="s">
        <v>231</v>
      </c>
      <c r="B268" s="15" t="s">
        <v>212</v>
      </c>
      <c r="C268" s="15" t="s">
        <v>55</v>
      </c>
      <c r="D268" s="15" t="s">
        <v>18</v>
      </c>
      <c r="E268" s="15" t="s">
        <v>228</v>
      </c>
      <c r="F268" s="14">
        <v>200</v>
      </c>
      <c r="G268" s="16"/>
      <c r="H268" s="16"/>
      <c r="I268" s="16"/>
      <c r="J268" s="16"/>
    </row>
    <row r="269" spans="1:10" hidden="1" x14ac:dyDescent="0.25">
      <c r="A269" s="18" t="s">
        <v>62</v>
      </c>
      <c r="B269" s="15" t="s">
        <v>212</v>
      </c>
      <c r="C269" s="15" t="s">
        <v>55</v>
      </c>
      <c r="D269" s="15" t="s">
        <v>18</v>
      </c>
      <c r="E269" s="15" t="s">
        <v>228</v>
      </c>
      <c r="F269" s="14">
        <v>800</v>
      </c>
      <c r="G269" s="16"/>
      <c r="H269" s="16"/>
      <c r="I269" s="16"/>
      <c r="J269" s="16"/>
    </row>
    <row r="270" spans="1:10" hidden="1" x14ac:dyDescent="0.25">
      <c r="A270" s="18" t="s">
        <v>232</v>
      </c>
      <c r="B270" s="15" t="s">
        <v>212</v>
      </c>
      <c r="C270" s="15" t="s">
        <v>55</v>
      </c>
      <c r="D270" s="15" t="s">
        <v>20</v>
      </c>
      <c r="E270" s="15"/>
      <c r="F270" s="14"/>
      <c r="G270" s="16">
        <f t="shared" ref="G270:J272" si="41">G271</f>
        <v>0</v>
      </c>
      <c r="H270" s="16">
        <f t="shared" si="41"/>
        <v>0</v>
      </c>
      <c r="I270" s="16">
        <f t="shared" si="41"/>
        <v>0</v>
      </c>
      <c r="J270" s="16">
        <f t="shared" si="41"/>
        <v>0</v>
      </c>
    </row>
    <row r="271" spans="1:10" hidden="1" x14ac:dyDescent="0.25">
      <c r="A271" s="18" t="s">
        <v>21</v>
      </c>
      <c r="B271" s="15" t="s">
        <v>212</v>
      </c>
      <c r="C271" s="15" t="s">
        <v>55</v>
      </c>
      <c r="D271" s="15" t="s">
        <v>20</v>
      </c>
      <c r="E271" s="15" t="s">
        <v>22</v>
      </c>
      <c r="F271" s="15"/>
      <c r="G271" s="16">
        <f t="shared" si="41"/>
        <v>0</v>
      </c>
      <c r="H271" s="16">
        <f t="shared" si="41"/>
        <v>0</v>
      </c>
      <c r="I271" s="16">
        <f t="shared" si="41"/>
        <v>0</v>
      </c>
      <c r="J271" s="16">
        <f t="shared" si="41"/>
        <v>0</v>
      </c>
    </row>
    <row r="272" spans="1:10" ht="24" hidden="1" x14ac:dyDescent="0.25">
      <c r="A272" s="17" t="s">
        <v>23</v>
      </c>
      <c r="B272" s="15" t="s">
        <v>212</v>
      </c>
      <c r="C272" s="15" t="s">
        <v>55</v>
      </c>
      <c r="D272" s="15" t="s">
        <v>20</v>
      </c>
      <c r="E272" s="15" t="s">
        <v>24</v>
      </c>
      <c r="F272" s="15"/>
      <c r="G272" s="16">
        <f t="shared" si="41"/>
        <v>0</v>
      </c>
      <c r="H272" s="16">
        <f t="shared" si="41"/>
        <v>0</v>
      </c>
      <c r="I272" s="16">
        <f t="shared" si="41"/>
        <v>0</v>
      </c>
      <c r="J272" s="16">
        <f t="shared" si="41"/>
        <v>0</v>
      </c>
    </row>
    <row r="273" spans="1:10" ht="24" hidden="1" x14ac:dyDescent="0.25">
      <c r="A273" s="25" t="s">
        <v>227</v>
      </c>
      <c r="B273" s="15" t="s">
        <v>212</v>
      </c>
      <c r="C273" s="15" t="s">
        <v>55</v>
      </c>
      <c r="D273" s="15" t="s">
        <v>20</v>
      </c>
      <c r="E273" s="15" t="s">
        <v>228</v>
      </c>
      <c r="F273" s="14"/>
      <c r="G273" s="16">
        <f>SUM(G274:G275)</f>
        <v>0</v>
      </c>
      <c r="H273" s="16">
        <f>SUM(H274:H275)</f>
        <v>0</v>
      </c>
      <c r="I273" s="16">
        <f>SUM(I274:I275)</f>
        <v>0</v>
      </c>
      <c r="J273" s="16">
        <f>SUM(J274:J275)</f>
        <v>0</v>
      </c>
    </row>
    <row r="274" spans="1:10" ht="24" hidden="1" x14ac:dyDescent="0.25">
      <c r="A274" s="26" t="s">
        <v>231</v>
      </c>
      <c r="B274" s="15" t="s">
        <v>212</v>
      </c>
      <c r="C274" s="15" t="s">
        <v>55</v>
      </c>
      <c r="D274" s="15" t="s">
        <v>20</v>
      </c>
      <c r="E274" s="15" t="s">
        <v>228</v>
      </c>
      <c r="F274" s="14">
        <v>200</v>
      </c>
      <c r="G274" s="16">
        <v>0</v>
      </c>
      <c r="H274" s="16"/>
      <c r="I274" s="16">
        <v>0</v>
      </c>
      <c r="J274" s="16"/>
    </row>
    <row r="275" spans="1:10" hidden="1" x14ac:dyDescent="0.25">
      <c r="A275" s="18" t="s">
        <v>62</v>
      </c>
      <c r="B275" s="15" t="s">
        <v>212</v>
      </c>
      <c r="C275" s="15" t="s">
        <v>55</v>
      </c>
      <c r="D275" s="15" t="s">
        <v>20</v>
      </c>
      <c r="E275" s="15" t="s">
        <v>228</v>
      </c>
      <c r="F275" s="14">
        <v>800</v>
      </c>
      <c r="G275" s="16">
        <v>0</v>
      </c>
      <c r="H275" s="16"/>
      <c r="I275" s="16">
        <v>0</v>
      </c>
      <c r="J275" s="16"/>
    </row>
    <row r="276" spans="1:10" x14ac:dyDescent="0.25">
      <c r="A276" s="18" t="s">
        <v>233</v>
      </c>
      <c r="B276" s="15" t="s">
        <v>212</v>
      </c>
      <c r="C276" s="14">
        <v>13</v>
      </c>
      <c r="D276" s="15"/>
      <c r="E276" s="15"/>
      <c r="F276" s="14"/>
      <c r="G276" s="16">
        <f t="shared" ref="G276:J281" si="42">G277</f>
        <v>26989875.209999997</v>
      </c>
      <c r="H276" s="16">
        <f t="shared" si="42"/>
        <v>0</v>
      </c>
      <c r="I276" s="16">
        <f t="shared" si="42"/>
        <v>37204995.339999996</v>
      </c>
      <c r="J276" s="16">
        <f t="shared" si="42"/>
        <v>0</v>
      </c>
    </row>
    <row r="277" spans="1:10" ht="24" x14ac:dyDescent="0.25">
      <c r="A277" s="18" t="s">
        <v>234</v>
      </c>
      <c r="B277" s="15" t="s">
        <v>212</v>
      </c>
      <c r="C277" s="14">
        <v>13</v>
      </c>
      <c r="D277" s="15" t="s">
        <v>18</v>
      </c>
      <c r="E277" s="15"/>
      <c r="F277" s="14"/>
      <c r="G277" s="16">
        <f t="shared" si="42"/>
        <v>26989875.209999997</v>
      </c>
      <c r="H277" s="16">
        <f t="shared" si="42"/>
        <v>0</v>
      </c>
      <c r="I277" s="16">
        <f t="shared" si="42"/>
        <v>37204995.339999996</v>
      </c>
      <c r="J277" s="16">
        <f t="shared" si="42"/>
        <v>0</v>
      </c>
    </row>
    <row r="278" spans="1:10" ht="36" x14ac:dyDescent="0.25">
      <c r="A278" s="18" t="s">
        <v>213</v>
      </c>
      <c r="B278" s="15" t="s">
        <v>212</v>
      </c>
      <c r="C278" s="14">
        <v>13</v>
      </c>
      <c r="D278" s="15" t="s">
        <v>18</v>
      </c>
      <c r="E278" s="15" t="s">
        <v>214</v>
      </c>
      <c r="F278" s="14"/>
      <c r="G278" s="16">
        <f t="shared" si="42"/>
        <v>26989875.209999997</v>
      </c>
      <c r="H278" s="16">
        <f t="shared" si="42"/>
        <v>0</v>
      </c>
      <c r="I278" s="16">
        <f t="shared" si="42"/>
        <v>37204995.339999996</v>
      </c>
      <c r="J278" s="16">
        <f t="shared" si="42"/>
        <v>0</v>
      </c>
    </row>
    <row r="279" spans="1:10" x14ac:dyDescent="0.25">
      <c r="A279" s="18" t="s">
        <v>215</v>
      </c>
      <c r="B279" s="15" t="s">
        <v>212</v>
      </c>
      <c r="C279" s="14">
        <v>13</v>
      </c>
      <c r="D279" s="15" t="s">
        <v>18</v>
      </c>
      <c r="E279" s="15" t="s">
        <v>216</v>
      </c>
      <c r="F279" s="14"/>
      <c r="G279" s="16">
        <f t="shared" si="42"/>
        <v>26989875.209999997</v>
      </c>
      <c r="H279" s="16">
        <f t="shared" si="42"/>
        <v>0</v>
      </c>
      <c r="I279" s="16">
        <f t="shared" si="42"/>
        <v>37204995.339999996</v>
      </c>
      <c r="J279" s="16">
        <f t="shared" si="42"/>
        <v>0</v>
      </c>
    </row>
    <row r="280" spans="1:10" x14ac:dyDescent="0.25">
      <c r="A280" s="18" t="s">
        <v>235</v>
      </c>
      <c r="B280" s="15" t="s">
        <v>212</v>
      </c>
      <c r="C280" s="14">
        <v>13</v>
      </c>
      <c r="D280" s="15" t="s">
        <v>18</v>
      </c>
      <c r="E280" s="15" t="s">
        <v>236</v>
      </c>
      <c r="F280" s="14"/>
      <c r="G280" s="16">
        <f t="shared" si="42"/>
        <v>26989875.209999997</v>
      </c>
      <c r="H280" s="16">
        <f t="shared" si="42"/>
        <v>0</v>
      </c>
      <c r="I280" s="16">
        <f t="shared" si="42"/>
        <v>37204995.339999996</v>
      </c>
      <c r="J280" s="16">
        <f t="shared" si="42"/>
        <v>0</v>
      </c>
    </row>
    <row r="281" spans="1:10" ht="24" x14ac:dyDescent="0.25">
      <c r="A281" s="19" t="s">
        <v>237</v>
      </c>
      <c r="B281" s="15" t="s">
        <v>212</v>
      </c>
      <c r="C281" s="14">
        <v>13</v>
      </c>
      <c r="D281" s="15" t="s">
        <v>18</v>
      </c>
      <c r="E281" s="15" t="s">
        <v>238</v>
      </c>
      <c r="F281" s="14"/>
      <c r="G281" s="16">
        <f t="shared" si="42"/>
        <v>26989875.209999997</v>
      </c>
      <c r="H281" s="16">
        <f t="shared" si="42"/>
        <v>0</v>
      </c>
      <c r="I281" s="16">
        <f t="shared" si="42"/>
        <v>37204995.339999996</v>
      </c>
      <c r="J281" s="16">
        <f t="shared" si="42"/>
        <v>0</v>
      </c>
    </row>
    <row r="282" spans="1:10" x14ac:dyDescent="0.25">
      <c r="A282" s="17" t="s">
        <v>239</v>
      </c>
      <c r="B282" s="15" t="s">
        <v>212</v>
      </c>
      <c r="C282" s="14">
        <v>13</v>
      </c>
      <c r="D282" s="15" t="s">
        <v>18</v>
      </c>
      <c r="E282" s="15" t="s">
        <v>238</v>
      </c>
      <c r="F282" s="14">
        <v>700</v>
      </c>
      <c r="G282" s="16">
        <v>26989875.209999997</v>
      </c>
      <c r="H282" s="16"/>
      <c r="I282" s="16">
        <v>37204995.339999996</v>
      </c>
      <c r="J282" s="16"/>
    </row>
    <row r="283" spans="1:10" s="23" customFormat="1" x14ac:dyDescent="0.25">
      <c r="A283" s="21" t="s">
        <v>240</v>
      </c>
      <c r="B283" s="22" t="s">
        <v>241</v>
      </c>
      <c r="C283" s="22"/>
      <c r="D283" s="22"/>
      <c r="E283" s="22"/>
      <c r="F283" s="11"/>
      <c r="G283" s="12">
        <f>G284+G317+G324+G524</f>
        <v>2116404006.0000002</v>
      </c>
      <c r="H283" s="12">
        <f>H284+H317+H324+H524</f>
        <v>1364725485.6199999</v>
      </c>
      <c r="I283" s="12">
        <f>I284+I317+I324+I524</f>
        <v>2146509383.8</v>
      </c>
      <c r="J283" s="12">
        <f>J284+J317+J324+J524</f>
        <v>1389422885.6199999</v>
      </c>
    </row>
    <row r="284" spans="1:10" x14ac:dyDescent="0.25">
      <c r="A284" s="13" t="s">
        <v>17</v>
      </c>
      <c r="B284" s="14">
        <v>707</v>
      </c>
      <c r="C284" s="15" t="s">
        <v>18</v>
      </c>
      <c r="D284" s="15" t="s">
        <v>3</v>
      </c>
      <c r="E284" s="15"/>
      <c r="F284" s="14"/>
      <c r="G284" s="16">
        <f>G285+G300</f>
        <v>6030301.4100000001</v>
      </c>
      <c r="H284" s="16">
        <f>H285+H300</f>
        <v>0</v>
      </c>
      <c r="I284" s="16">
        <f>I285+I300</f>
        <v>5755301.4100000001</v>
      </c>
      <c r="J284" s="16">
        <f>J285+J300</f>
        <v>0</v>
      </c>
    </row>
    <row r="285" spans="1:10" ht="36" x14ac:dyDescent="0.25">
      <c r="A285" s="18" t="s">
        <v>33</v>
      </c>
      <c r="B285" s="14">
        <v>707</v>
      </c>
      <c r="C285" s="15" t="s">
        <v>18</v>
      </c>
      <c r="D285" s="15" t="s">
        <v>34</v>
      </c>
      <c r="E285" s="15"/>
      <c r="F285" s="14"/>
      <c r="G285" s="16">
        <f>G295+G286</f>
        <v>5824301.4100000001</v>
      </c>
      <c r="H285" s="16">
        <f>H295+H286</f>
        <v>0</v>
      </c>
      <c r="I285" s="16">
        <f>I295+I286</f>
        <v>5549301.4100000001</v>
      </c>
      <c r="J285" s="16">
        <f>J295+J286</f>
        <v>0</v>
      </c>
    </row>
    <row r="286" spans="1:10" ht="24" x14ac:dyDescent="0.25">
      <c r="A286" s="18" t="s">
        <v>35</v>
      </c>
      <c r="B286" s="14">
        <v>707</v>
      </c>
      <c r="C286" s="15" t="s">
        <v>18</v>
      </c>
      <c r="D286" s="15" t="s">
        <v>34</v>
      </c>
      <c r="E286" s="15" t="s">
        <v>36</v>
      </c>
      <c r="F286" s="14"/>
      <c r="G286" s="16">
        <f>G287</f>
        <v>325000</v>
      </c>
      <c r="H286" s="16">
        <f>H287</f>
        <v>0</v>
      </c>
      <c r="I286" s="16">
        <f>I287</f>
        <v>50000</v>
      </c>
      <c r="J286" s="16">
        <f>J287</f>
        <v>0</v>
      </c>
    </row>
    <row r="287" spans="1:10" ht="24" x14ac:dyDescent="0.25">
      <c r="A287" s="18" t="s">
        <v>37</v>
      </c>
      <c r="B287" s="14">
        <v>707</v>
      </c>
      <c r="C287" s="15" t="s">
        <v>18</v>
      </c>
      <c r="D287" s="15" t="s">
        <v>34</v>
      </c>
      <c r="E287" s="15" t="s">
        <v>38</v>
      </c>
      <c r="F287" s="14"/>
      <c r="G287" s="16">
        <f>G288+G292</f>
        <v>325000</v>
      </c>
      <c r="H287" s="16">
        <f>H288+H292</f>
        <v>0</v>
      </c>
      <c r="I287" s="16">
        <f>I288+I292</f>
        <v>50000</v>
      </c>
      <c r="J287" s="16">
        <f>J288+J292</f>
        <v>0</v>
      </c>
    </row>
    <row r="288" spans="1:10" ht="24" x14ac:dyDescent="0.25">
      <c r="A288" s="18" t="s">
        <v>39</v>
      </c>
      <c r="B288" s="14">
        <v>707</v>
      </c>
      <c r="C288" s="15" t="s">
        <v>18</v>
      </c>
      <c r="D288" s="15" t="s">
        <v>34</v>
      </c>
      <c r="E288" s="15" t="s">
        <v>40</v>
      </c>
      <c r="F288" s="14"/>
      <c r="G288" s="16">
        <f>G289</f>
        <v>50000</v>
      </c>
      <c r="H288" s="16">
        <f>H289</f>
        <v>0</v>
      </c>
      <c r="I288" s="16">
        <f>I289</f>
        <v>50000</v>
      </c>
      <c r="J288" s="16">
        <f>J289</f>
        <v>0</v>
      </c>
    </row>
    <row r="289" spans="1:10" x14ac:dyDescent="0.25">
      <c r="A289" s="18" t="s">
        <v>41</v>
      </c>
      <c r="B289" s="14">
        <v>707</v>
      </c>
      <c r="C289" s="15" t="s">
        <v>18</v>
      </c>
      <c r="D289" s="15" t="s">
        <v>34</v>
      </c>
      <c r="E289" s="15" t="s">
        <v>42</v>
      </c>
      <c r="F289" s="14"/>
      <c r="G289" s="16">
        <f>SUM(G290:G291)</f>
        <v>50000</v>
      </c>
      <c r="H289" s="16">
        <f>SUM(H290:H291)</f>
        <v>0</v>
      </c>
      <c r="I289" s="16">
        <f>SUM(I290:I291)</f>
        <v>50000</v>
      </c>
      <c r="J289" s="16">
        <f>SUM(J290:J291)</f>
        <v>0</v>
      </c>
    </row>
    <row r="290" spans="1:10" ht="48" x14ac:dyDescent="0.25">
      <c r="A290" s="18" t="s">
        <v>27</v>
      </c>
      <c r="B290" s="14">
        <v>707</v>
      </c>
      <c r="C290" s="15" t="s">
        <v>18</v>
      </c>
      <c r="D290" s="15" t="s">
        <v>34</v>
      </c>
      <c r="E290" s="15" t="s">
        <v>42</v>
      </c>
      <c r="F290" s="14">
        <v>100</v>
      </c>
      <c r="G290" s="16">
        <v>25000</v>
      </c>
      <c r="H290" s="16"/>
      <c r="I290" s="16">
        <v>25000</v>
      </c>
      <c r="J290" s="16"/>
    </row>
    <row r="291" spans="1:10" ht="24" x14ac:dyDescent="0.25">
      <c r="A291" s="18" t="s">
        <v>30</v>
      </c>
      <c r="B291" s="14">
        <v>707</v>
      </c>
      <c r="C291" s="15" t="s">
        <v>18</v>
      </c>
      <c r="D291" s="15" t="s">
        <v>34</v>
      </c>
      <c r="E291" s="15" t="s">
        <v>42</v>
      </c>
      <c r="F291" s="14">
        <v>200</v>
      </c>
      <c r="G291" s="16">
        <v>25000</v>
      </c>
      <c r="H291" s="16"/>
      <c r="I291" s="16">
        <v>25000</v>
      </c>
      <c r="J291" s="16"/>
    </row>
    <row r="292" spans="1:10" ht="48" x14ac:dyDescent="0.25">
      <c r="A292" s="18" t="s">
        <v>46</v>
      </c>
      <c r="B292" s="14">
        <v>707</v>
      </c>
      <c r="C292" s="15" t="s">
        <v>18</v>
      </c>
      <c r="D292" s="15" t="s">
        <v>34</v>
      </c>
      <c r="E292" s="15" t="s">
        <v>47</v>
      </c>
      <c r="F292" s="14"/>
      <c r="G292" s="16">
        <f t="shared" ref="G292:J293" si="43">G293</f>
        <v>275000</v>
      </c>
      <c r="H292" s="16">
        <f t="shared" si="43"/>
        <v>0</v>
      </c>
      <c r="I292" s="16">
        <f t="shared" si="43"/>
        <v>0</v>
      </c>
      <c r="J292" s="16">
        <f t="shared" si="43"/>
        <v>0</v>
      </c>
    </row>
    <row r="293" spans="1:10" ht="36" x14ac:dyDescent="0.25">
      <c r="A293" s="18" t="s">
        <v>31</v>
      </c>
      <c r="B293" s="14">
        <v>707</v>
      </c>
      <c r="C293" s="15" t="s">
        <v>18</v>
      </c>
      <c r="D293" s="15" t="s">
        <v>34</v>
      </c>
      <c r="E293" s="15" t="s">
        <v>48</v>
      </c>
      <c r="F293" s="14"/>
      <c r="G293" s="16">
        <f t="shared" si="43"/>
        <v>275000</v>
      </c>
      <c r="H293" s="16">
        <f t="shared" si="43"/>
        <v>0</v>
      </c>
      <c r="I293" s="16">
        <f t="shared" si="43"/>
        <v>0</v>
      </c>
      <c r="J293" s="16">
        <f t="shared" si="43"/>
        <v>0</v>
      </c>
    </row>
    <row r="294" spans="1:10" ht="48" x14ac:dyDescent="0.25">
      <c r="A294" s="18" t="s">
        <v>27</v>
      </c>
      <c r="B294" s="14">
        <v>707</v>
      </c>
      <c r="C294" s="15" t="s">
        <v>18</v>
      </c>
      <c r="D294" s="15" t="s">
        <v>34</v>
      </c>
      <c r="E294" s="15" t="s">
        <v>48</v>
      </c>
      <c r="F294" s="14">
        <v>100</v>
      </c>
      <c r="G294" s="16">
        <v>275000</v>
      </c>
      <c r="H294" s="16"/>
      <c r="I294" s="16">
        <v>0</v>
      </c>
      <c r="J294" s="16"/>
    </row>
    <row r="295" spans="1:10" ht="24" x14ac:dyDescent="0.25">
      <c r="A295" s="18" t="s">
        <v>242</v>
      </c>
      <c r="B295" s="15" t="s">
        <v>241</v>
      </c>
      <c r="C295" s="15" t="s">
        <v>18</v>
      </c>
      <c r="D295" s="15" t="s">
        <v>34</v>
      </c>
      <c r="E295" s="15" t="s">
        <v>243</v>
      </c>
      <c r="F295" s="14"/>
      <c r="G295" s="16">
        <f t="shared" ref="G295:J298" si="44">G296</f>
        <v>5499301.4100000001</v>
      </c>
      <c r="H295" s="16">
        <f t="shared" si="44"/>
        <v>0</v>
      </c>
      <c r="I295" s="16">
        <f t="shared" si="44"/>
        <v>5499301.4100000001</v>
      </c>
      <c r="J295" s="16">
        <f t="shared" si="44"/>
        <v>0</v>
      </c>
    </row>
    <row r="296" spans="1:10" ht="24" x14ac:dyDescent="0.25">
      <c r="A296" s="18" t="s">
        <v>244</v>
      </c>
      <c r="B296" s="15" t="s">
        <v>241</v>
      </c>
      <c r="C296" s="15" t="s">
        <v>18</v>
      </c>
      <c r="D296" s="15" t="s">
        <v>34</v>
      </c>
      <c r="E296" s="15" t="s">
        <v>245</v>
      </c>
      <c r="F296" s="14"/>
      <c r="G296" s="16">
        <f>G297</f>
        <v>5499301.4100000001</v>
      </c>
      <c r="H296" s="16">
        <f t="shared" si="44"/>
        <v>0</v>
      </c>
      <c r="I296" s="16">
        <f t="shared" si="44"/>
        <v>5499301.4100000001</v>
      </c>
      <c r="J296" s="16">
        <f t="shared" si="44"/>
        <v>0</v>
      </c>
    </row>
    <row r="297" spans="1:10" ht="24" x14ac:dyDescent="0.25">
      <c r="A297" s="18" t="s">
        <v>246</v>
      </c>
      <c r="B297" s="15" t="s">
        <v>241</v>
      </c>
      <c r="C297" s="15" t="s">
        <v>18</v>
      </c>
      <c r="D297" s="15" t="s">
        <v>34</v>
      </c>
      <c r="E297" s="15" t="s">
        <v>247</v>
      </c>
      <c r="F297" s="14"/>
      <c r="G297" s="16">
        <f>G298</f>
        <v>5499301.4100000001</v>
      </c>
      <c r="H297" s="16">
        <f t="shared" si="44"/>
        <v>0</v>
      </c>
      <c r="I297" s="16">
        <f t="shared" si="44"/>
        <v>5499301.4100000001</v>
      </c>
      <c r="J297" s="16">
        <f t="shared" si="44"/>
        <v>0</v>
      </c>
    </row>
    <row r="298" spans="1:10" ht="24" x14ac:dyDescent="0.25">
      <c r="A298" s="18" t="s">
        <v>49</v>
      </c>
      <c r="B298" s="15" t="s">
        <v>241</v>
      </c>
      <c r="C298" s="15" t="s">
        <v>18</v>
      </c>
      <c r="D298" s="15" t="s">
        <v>34</v>
      </c>
      <c r="E298" s="15" t="s">
        <v>248</v>
      </c>
      <c r="F298" s="14"/>
      <c r="G298" s="16">
        <f t="shared" si="44"/>
        <v>5499301.4100000001</v>
      </c>
      <c r="H298" s="16">
        <f t="shared" si="44"/>
        <v>0</v>
      </c>
      <c r="I298" s="16">
        <f t="shared" si="44"/>
        <v>5499301.4100000001</v>
      </c>
      <c r="J298" s="16">
        <f t="shared" si="44"/>
        <v>0</v>
      </c>
    </row>
    <row r="299" spans="1:10" ht="48" x14ac:dyDescent="0.25">
      <c r="A299" s="18" t="s">
        <v>27</v>
      </c>
      <c r="B299" s="15" t="s">
        <v>241</v>
      </c>
      <c r="C299" s="15" t="s">
        <v>18</v>
      </c>
      <c r="D299" s="15" t="s">
        <v>34</v>
      </c>
      <c r="E299" s="15" t="s">
        <v>248</v>
      </c>
      <c r="F299" s="14">
        <v>100</v>
      </c>
      <c r="G299" s="16">
        <v>5499301.4100000001</v>
      </c>
      <c r="H299" s="16"/>
      <c r="I299" s="16">
        <v>5499301.4100000001</v>
      </c>
      <c r="J299" s="16"/>
    </row>
    <row r="300" spans="1:10" x14ac:dyDescent="0.25">
      <c r="A300" s="18" t="s">
        <v>63</v>
      </c>
      <c r="B300" s="15" t="s">
        <v>241</v>
      </c>
      <c r="C300" s="15" t="s">
        <v>18</v>
      </c>
      <c r="D300" s="15" t="s">
        <v>64</v>
      </c>
      <c r="E300" s="15"/>
      <c r="F300" s="14"/>
      <c r="G300" s="16">
        <f>G307+G301</f>
        <v>206000</v>
      </c>
      <c r="H300" s="16">
        <f>H307+H301</f>
        <v>0</v>
      </c>
      <c r="I300" s="16">
        <f>I307+I301</f>
        <v>206000</v>
      </c>
      <c r="J300" s="16">
        <f>J307+J301</f>
        <v>0</v>
      </c>
    </row>
    <row r="301" spans="1:10" ht="24" hidden="1" x14ac:dyDescent="0.25">
      <c r="A301" s="13" t="s">
        <v>65</v>
      </c>
      <c r="B301" s="15" t="s">
        <v>241</v>
      </c>
      <c r="C301" s="15" t="s">
        <v>18</v>
      </c>
      <c r="D301" s="15" t="s">
        <v>64</v>
      </c>
      <c r="E301" s="15" t="s">
        <v>66</v>
      </c>
      <c r="F301" s="14"/>
      <c r="G301" s="16">
        <f t="shared" ref="G301:J303" si="45">G302</f>
        <v>0</v>
      </c>
      <c r="H301" s="16">
        <f t="shared" si="45"/>
        <v>0</v>
      </c>
      <c r="I301" s="16">
        <f t="shared" si="45"/>
        <v>0</v>
      </c>
      <c r="J301" s="16">
        <f t="shared" si="45"/>
        <v>0</v>
      </c>
    </row>
    <row r="302" spans="1:10" ht="24" hidden="1" x14ac:dyDescent="0.25">
      <c r="A302" s="18" t="s">
        <v>67</v>
      </c>
      <c r="B302" s="15" t="s">
        <v>241</v>
      </c>
      <c r="C302" s="15" t="s">
        <v>18</v>
      </c>
      <c r="D302" s="15" t="s">
        <v>64</v>
      </c>
      <c r="E302" s="15" t="s">
        <v>68</v>
      </c>
      <c r="F302" s="14"/>
      <c r="G302" s="16">
        <f t="shared" si="45"/>
        <v>0</v>
      </c>
      <c r="H302" s="16">
        <f t="shared" si="45"/>
        <v>0</v>
      </c>
      <c r="I302" s="16">
        <f t="shared" si="45"/>
        <v>0</v>
      </c>
      <c r="J302" s="16">
        <f t="shared" si="45"/>
        <v>0</v>
      </c>
    </row>
    <row r="303" spans="1:10" ht="36" hidden="1" x14ac:dyDescent="0.25">
      <c r="A303" s="18" t="s">
        <v>69</v>
      </c>
      <c r="B303" s="15" t="s">
        <v>241</v>
      </c>
      <c r="C303" s="15" t="s">
        <v>18</v>
      </c>
      <c r="D303" s="15" t="s">
        <v>64</v>
      </c>
      <c r="E303" s="15" t="s">
        <v>70</v>
      </c>
      <c r="F303" s="14"/>
      <c r="G303" s="16">
        <f t="shared" si="45"/>
        <v>0</v>
      </c>
      <c r="H303" s="16">
        <f t="shared" si="45"/>
        <v>0</v>
      </c>
      <c r="I303" s="16">
        <f t="shared" si="45"/>
        <v>0</v>
      </c>
      <c r="J303" s="16">
        <f t="shared" si="45"/>
        <v>0</v>
      </c>
    </row>
    <row r="304" spans="1:10" ht="48" hidden="1" x14ac:dyDescent="0.25">
      <c r="A304" s="18" t="s">
        <v>71</v>
      </c>
      <c r="B304" s="15" t="s">
        <v>241</v>
      </c>
      <c r="C304" s="15" t="s">
        <v>18</v>
      </c>
      <c r="D304" s="15" t="s">
        <v>64</v>
      </c>
      <c r="E304" s="15" t="s">
        <v>72</v>
      </c>
      <c r="F304" s="14"/>
      <c r="G304" s="16">
        <f>SUM(G305:G306)</f>
        <v>0</v>
      </c>
      <c r="H304" s="16">
        <f>SUM(H305:H306)</f>
        <v>0</v>
      </c>
      <c r="I304" s="16">
        <f>SUM(I305:I306)</f>
        <v>0</v>
      </c>
      <c r="J304" s="16">
        <f>SUM(J305:J306)</f>
        <v>0</v>
      </c>
    </row>
    <row r="305" spans="1:10" hidden="1" x14ac:dyDescent="0.25">
      <c r="A305" s="18" t="s">
        <v>51</v>
      </c>
      <c r="B305" s="15" t="s">
        <v>241</v>
      </c>
      <c r="C305" s="15" t="s">
        <v>18</v>
      </c>
      <c r="D305" s="15" t="s">
        <v>64</v>
      </c>
      <c r="E305" s="15" t="s">
        <v>72</v>
      </c>
      <c r="F305" s="14">
        <v>300</v>
      </c>
      <c r="G305" s="16">
        <v>0</v>
      </c>
      <c r="H305" s="16"/>
      <c r="I305" s="16">
        <v>0</v>
      </c>
      <c r="J305" s="16"/>
    </row>
    <row r="306" spans="1:10" ht="24" hidden="1" x14ac:dyDescent="0.25">
      <c r="A306" s="27" t="s">
        <v>73</v>
      </c>
      <c r="B306" s="28" t="s">
        <v>241</v>
      </c>
      <c r="C306" s="15" t="s">
        <v>18</v>
      </c>
      <c r="D306" s="15" t="s">
        <v>64</v>
      </c>
      <c r="E306" s="15" t="s">
        <v>72</v>
      </c>
      <c r="F306" s="29" t="s">
        <v>146</v>
      </c>
      <c r="G306" s="16">
        <v>0</v>
      </c>
      <c r="H306" s="16"/>
      <c r="I306" s="16">
        <v>0</v>
      </c>
      <c r="J306" s="16"/>
    </row>
    <row r="307" spans="1:10" ht="24" x14ac:dyDescent="0.25">
      <c r="A307" s="18" t="s">
        <v>35</v>
      </c>
      <c r="B307" s="15" t="s">
        <v>241</v>
      </c>
      <c r="C307" s="15" t="s">
        <v>18</v>
      </c>
      <c r="D307" s="15" t="s">
        <v>64</v>
      </c>
      <c r="E307" s="15" t="s">
        <v>36</v>
      </c>
      <c r="F307" s="14"/>
      <c r="G307" s="16">
        <f>G308+G312</f>
        <v>206000</v>
      </c>
      <c r="H307" s="16">
        <f>H308+H312</f>
        <v>0</v>
      </c>
      <c r="I307" s="16">
        <f>I308+I312</f>
        <v>206000</v>
      </c>
      <c r="J307" s="16">
        <f>J308+J312</f>
        <v>0</v>
      </c>
    </row>
    <row r="308" spans="1:10" ht="24" x14ac:dyDescent="0.25">
      <c r="A308" s="18" t="s">
        <v>74</v>
      </c>
      <c r="B308" s="15" t="s">
        <v>241</v>
      </c>
      <c r="C308" s="15" t="s">
        <v>18</v>
      </c>
      <c r="D308" s="15" t="s">
        <v>64</v>
      </c>
      <c r="E308" s="15" t="s">
        <v>75</v>
      </c>
      <c r="F308" s="14"/>
      <c r="G308" s="16">
        <f t="shared" ref="G308:J310" si="46">G309</f>
        <v>163500</v>
      </c>
      <c r="H308" s="16">
        <f t="shared" si="46"/>
        <v>0</v>
      </c>
      <c r="I308" s="16">
        <f t="shared" si="46"/>
        <v>163500</v>
      </c>
      <c r="J308" s="16">
        <f t="shared" si="46"/>
        <v>0</v>
      </c>
    </row>
    <row r="309" spans="1:10" ht="48" x14ac:dyDescent="0.25">
      <c r="A309" s="18" t="s">
        <v>76</v>
      </c>
      <c r="B309" s="15" t="s">
        <v>241</v>
      </c>
      <c r="C309" s="15" t="s">
        <v>18</v>
      </c>
      <c r="D309" s="15" t="s">
        <v>64</v>
      </c>
      <c r="E309" s="15" t="s">
        <v>77</v>
      </c>
      <c r="F309" s="14"/>
      <c r="G309" s="16">
        <f t="shared" si="46"/>
        <v>163500</v>
      </c>
      <c r="H309" s="16">
        <f t="shared" si="46"/>
        <v>0</v>
      </c>
      <c r="I309" s="16">
        <f t="shared" si="46"/>
        <v>163500</v>
      </c>
      <c r="J309" s="16">
        <f t="shared" si="46"/>
        <v>0</v>
      </c>
    </row>
    <row r="310" spans="1:10" ht="36" x14ac:dyDescent="0.25">
      <c r="A310" s="19" t="s">
        <v>78</v>
      </c>
      <c r="B310" s="15" t="s">
        <v>241</v>
      </c>
      <c r="C310" s="15" t="s">
        <v>18</v>
      </c>
      <c r="D310" s="15" t="s">
        <v>64</v>
      </c>
      <c r="E310" s="15" t="s">
        <v>79</v>
      </c>
      <c r="F310" s="14"/>
      <c r="G310" s="16">
        <f t="shared" si="46"/>
        <v>163500</v>
      </c>
      <c r="H310" s="16">
        <f t="shared" si="46"/>
        <v>0</v>
      </c>
      <c r="I310" s="16">
        <f t="shared" si="46"/>
        <v>163500</v>
      </c>
      <c r="J310" s="16">
        <f t="shared" si="46"/>
        <v>0</v>
      </c>
    </row>
    <row r="311" spans="1:10" ht="24" x14ac:dyDescent="0.25">
      <c r="A311" s="18" t="s">
        <v>30</v>
      </c>
      <c r="B311" s="15" t="s">
        <v>241</v>
      </c>
      <c r="C311" s="15" t="s">
        <v>18</v>
      </c>
      <c r="D311" s="15" t="s">
        <v>64</v>
      </c>
      <c r="E311" s="15" t="s">
        <v>79</v>
      </c>
      <c r="F311" s="14">
        <v>200</v>
      </c>
      <c r="G311" s="16">
        <v>163500</v>
      </c>
      <c r="H311" s="16"/>
      <c r="I311" s="16">
        <v>163500</v>
      </c>
      <c r="J311" s="16"/>
    </row>
    <row r="312" spans="1:10" ht="24" x14ac:dyDescent="0.25">
      <c r="A312" s="18" t="s">
        <v>226</v>
      </c>
      <c r="B312" s="15" t="s">
        <v>241</v>
      </c>
      <c r="C312" s="15" t="s">
        <v>18</v>
      </c>
      <c r="D312" s="15" t="s">
        <v>64</v>
      </c>
      <c r="E312" s="15" t="s">
        <v>38</v>
      </c>
      <c r="F312" s="14"/>
      <c r="G312" s="16">
        <f t="shared" ref="G312:J313" si="47">+G313</f>
        <v>42500</v>
      </c>
      <c r="H312" s="16">
        <f t="shared" si="47"/>
        <v>0</v>
      </c>
      <c r="I312" s="16">
        <f t="shared" si="47"/>
        <v>42500</v>
      </c>
      <c r="J312" s="16">
        <f t="shared" si="47"/>
        <v>0</v>
      </c>
    </row>
    <row r="313" spans="1:10" ht="48" x14ac:dyDescent="0.25">
      <c r="A313" s="18" t="s">
        <v>46</v>
      </c>
      <c r="B313" s="15" t="s">
        <v>241</v>
      </c>
      <c r="C313" s="15" t="s">
        <v>18</v>
      </c>
      <c r="D313" s="15" t="s">
        <v>64</v>
      </c>
      <c r="E313" s="15" t="s">
        <v>47</v>
      </c>
      <c r="F313" s="14"/>
      <c r="G313" s="16">
        <f t="shared" si="47"/>
        <v>42500</v>
      </c>
      <c r="H313" s="16">
        <f t="shared" si="47"/>
        <v>0</v>
      </c>
      <c r="I313" s="16">
        <f t="shared" si="47"/>
        <v>42500</v>
      </c>
      <c r="J313" s="16">
        <f t="shared" si="47"/>
        <v>0</v>
      </c>
    </row>
    <row r="314" spans="1:10" x14ac:dyDescent="0.25">
      <c r="A314" s="18" t="s">
        <v>89</v>
      </c>
      <c r="B314" s="15" t="s">
        <v>241</v>
      </c>
      <c r="C314" s="15" t="s">
        <v>18</v>
      </c>
      <c r="D314" s="15" t="s">
        <v>64</v>
      </c>
      <c r="E314" s="15" t="s">
        <v>90</v>
      </c>
      <c r="F314" s="14"/>
      <c r="G314" s="16">
        <f>SUM(G315:G316)</f>
        <v>42500</v>
      </c>
      <c r="H314" s="16">
        <f>SUM(H315:H316)</f>
        <v>0</v>
      </c>
      <c r="I314" s="16">
        <f>SUM(I315:I316)</f>
        <v>42500</v>
      </c>
      <c r="J314" s="16">
        <f>SUM(J315:J316)</f>
        <v>0</v>
      </c>
    </row>
    <row r="315" spans="1:10" ht="24" x14ac:dyDescent="0.25">
      <c r="A315" s="18" t="s">
        <v>30</v>
      </c>
      <c r="B315" s="15" t="s">
        <v>241</v>
      </c>
      <c r="C315" s="15" t="s">
        <v>18</v>
      </c>
      <c r="D315" s="15" t="s">
        <v>64</v>
      </c>
      <c r="E315" s="15" t="s">
        <v>90</v>
      </c>
      <c r="F315" s="14">
        <v>200</v>
      </c>
      <c r="G315" s="16">
        <v>42500</v>
      </c>
      <c r="H315" s="16"/>
      <c r="I315" s="16">
        <v>42500</v>
      </c>
      <c r="J315" s="16"/>
    </row>
    <row r="316" spans="1:10" hidden="1" x14ac:dyDescent="0.25">
      <c r="A316" s="18" t="s">
        <v>62</v>
      </c>
      <c r="B316" s="15" t="s">
        <v>241</v>
      </c>
      <c r="C316" s="15" t="s">
        <v>18</v>
      </c>
      <c r="D316" s="15" t="s">
        <v>64</v>
      </c>
      <c r="E316" s="15" t="s">
        <v>90</v>
      </c>
      <c r="F316" s="14">
        <v>800</v>
      </c>
      <c r="G316" s="16">
        <v>0</v>
      </c>
      <c r="H316" s="16"/>
      <c r="I316" s="16">
        <v>0</v>
      </c>
      <c r="J316" s="16"/>
    </row>
    <row r="317" spans="1:10" x14ac:dyDescent="0.25">
      <c r="A317" s="18" t="s">
        <v>132</v>
      </c>
      <c r="B317" s="15" t="s">
        <v>241</v>
      </c>
      <c r="C317" s="15" t="s">
        <v>34</v>
      </c>
      <c r="D317" s="15"/>
      <c r="E317" s="15"/>
      <c r="F317" s="14"/>
      <c r="G317" s="16">
        <f t="shared" ref="G317:J322" si="48">G318</f>
        <v>363774</v>
      </c>
      <c r="H317" s="16">
        <f t="shared" si="48"/>
        <v>363774</v>
      </c>
      <c r="I317" s="16">
        <f t="shared" si="48"/>
        <v>363774</v>
      </c>
      <c r="J317" s="16">
        <f t="shared" si="48"/>
        <v>363774</v>
      </c>
    </row>
    <row r="318" spans="1:10" x14ac:dyDescent="0.25">
      <c r="A318" s="18" t="s">
        <v>249</v>
      </c>
      <c r="B318" s="15" t="s">
        <v>241</v>
      </c>
      <c r="C318" s="15" t="s">
        <v>34</v>
      </c>
      <c r="D318" s="15" t="s">
        <v>250</v>
      </c>
      <c r="E318" s="15"/>
      <c r="F318" s="14"/>
      <c r="G318" s="16">
        <f t="shared" si="48"/>
        <v>363774</v>
      </c>
      <c r="H318" s="16">
        <f t="shared" si="48"/>
        <v>363774</v>
      </c>
      <c r="I318" s="16">
        <f t="shared" si="48"/>
        <v>363774</v>
      </c>
      <c r="J318" s="16">
        <f t="shared" si="48"/>
        <v>363774</v>
      </c>
    </row>
    <row r="319" spans="1:10" ht="24" x14ac:dyDescent="0.25">
      <c r="A319" s="27" t="s">
        <v>251</v>
      </c>
      <c r="B319" s="15" t="s">
        <v>241</v>
      </c>
      <c r="C319" s="15" t="s">
        <v>34</v>
      </c>
      <c r="D319" s="15" t="s">
        <v>250</v>
      </c>
      <c r="E319" s="15" t="s">
        <v>66</v>
      </c>
      <c r="F319" s="14"/>
      <c r="G319" s="16">
        <f t="shared" si="48"/>
        <v>363774</v>
      </c>
      <c r="H319" s="16">
        <f t="shared" si="48"/>
        <v>363774</v>
      </c>
      <c r="I319" s="16">
        <f t="shared" si="48"/>
        <v>363774</v>
      </c>
      <c r="J319" s="16">
        <f t="shared" si="48"/>
        <v>363774</v>
      </c>
    </row>
    <row r="320" spans="1:10" ht="24" x14ac:dyDescent="0.25">
      <c r="A320" s="27" t="s">
        <v>252</v>
      </c>
      <c r="B320" s="15" t="s">
        <v>241</v>
      </c>
      <c r="C320" s="15" t="s">
        <v>34</v>
      </c>
      <c r="D320" s="15" t="s">
        <v>250</v>
      </c>
      <c r="E320" s="15" t="s">
        <v>253</v>
      </c>
      <c r="F320" s="14"/>
      <c r="G320" s="16">
        <f t="shared" si="48"/>
        <v>363774</v>
      </c>
      <c r="H320" s="16">
        <f t="shared" si="48"/>
        <v>363774</v>
      </c>
      <c r="I320" s="16">
        <f t="shared" si="48"/>
        <v>363774</v>
      </c>
      <c r="J320" s="16">
        <f t="shared" si="48"/>
        <v>363774</v>
      </c>
    </row>
    <row r="321" spans="1:10" ht="60" x14ac:dyDescent="0.25">
      <c r="A321" s="18" t="s">
        <v>254</v>
      </c>
      <c r="B321" s="15" t="s">
        <v>241</v>
      </c>
      <c r="C321" s="15" t="s">
        <v>34</v>
      </c>
      <c r="D321" s="15" t="s">
        <v>250</v>
      </c>
      <c r="E321" s="15" t="s">
        <v>255</v>
      </c>
      <c r="F321" s="14"/>
      <c r="G321" s="16">
        <f t="shared" si="48"/>
        <v>363774</v>
      </c>
      <c r="H321" s="16">
        <f t="shared" si="48"/>
        <v>363774</v>
      </c>
      <c r="I321" s="16">
        <f t="shared" si="48"/>
        <v>363774</v>
      </c>
      <c r="J321" s="16">
        <f t="shared" si="48"/>
        <v>363774</v>
      </c>
    </row>
    <row r="322" spans="1:10" ht="60" x14ac:dyDescent="0.25">
      <c r="A322" s="18" t="s">
        <v>256</v>
      </c>
      <c r="B322" s="15" t="s">
        <v>241</v>
      </c>
      <c r="C322" s="15" t="s">
        <v>34</v>
      </c>
      <c r="D322" s="15" t="s">
        <v>250</v>
      </c>
      <c r="E322" s="15" t="s">
        <v>257</v>
      </c>
      <c r="F322" s="14"/>
      <c r="G322" s="16">
        <f t="shared" si="48"/>
        <v>363774</v>
      </c>
      <c r="H322" s="16">
        <f t="shared" si="48"/>
        <v>363774</v>
      </c>
      <c r="I322" s="16">
        <f t="shared" si="48"/>
        <v>363774</v>
      </c>
      <c r="J322" s="16">
        <f t="shared" si="48"/>
        <v>363774</v>
      </c>
    </row>
    <row r="323" spans="1:10" x14ac:dyDescent="0.25">
      <c r="A323" s="18" t="s">
        <v>62</v>
      </c>
      <c r="B323" s="15" t="s">
        <v>241</v>
      </c>
      <c r="C323" s="15" t="s">
        <v>34</v>
      </c>
      <c r="D323" s="15" t="s">
        <v>250</v>
      </c>
      <c r="E323" s="15" t="s">
        <v>257</v>
      </c>
      <c r="F323" s="14">
        <v>800</v>
      </c>
      <c r="G323" s="16">
        <v>363774</v>
      </c>
      <c r="H323" s="16">
        <f>G323</f>
        <v>363774</v>
      </c>
      <c r="I323" s="16">
        <v>363774</v>
      </c>
      <c r="J323" s="16">
        <f>I323</f>
        <v>363774</v>
      </c>
    </row>
    <row r="324" spans="1:10" x14ac:dyDescent="0.25">
      <c r="A324" s="18" t="s">
        <v>258</v>
      </c>
      <c r="B324" s="15" t="s">
        <v>241</v>
      </c>
      <c r="C324" s="15" t="s">
        <v>59</v>
      </c>
      <c r="D324" s="15"/>
      <c r="E324" s="15"/>
      <c r="F324" s="14"/>
      <c r="G324" s="16">
        <f>G325+G352+G434+G459+G396</f>
        <v>2041875930.5900002</v>
      </c>
      <c r="H324" s="16">
        <f>H325+H352+H434+H459+H396</f>
        <v>1296227711.6199999</v>
      </c>
      <c r="I324" s="16">
        <f>I325+I352+I434+I459+I396</f>
        <v>2069929708.3899999</v>
      </c>
      <c r="J324" s="16">
        <f>J325+J352+J434+J459+J396</f>
        <v>1318598511.6199999</v>
      </c>
    </row>
    <row r="325" spans="1:10" x14ac:dyDescent="0.25">
      <c r="A325" s="18" t="s">
        <v>259</v>
      </c>
      <c r="B325" s="15" t="s">
        <v>241</v>
      </c>
      <c r="C325" s="15" t="s">
        <v>59</v>
      </c>
      <c r="D325" s="15" t="s">
        <v>18</v>
      </c>
      <c r="E325" s="15"/>
      <c r="F325" s="14"/>
      <c r="G325" s="16">
        <f t="shared" ref="G325:J326" si="49">G326</f>
        <v>931985468.82000005</v>
      </c>
      <c r="H325" s="16">
        <f t="shared" si="49"/>
        <v>601965138.63999999</v>
      </c>
      <c r="I325" s="16">
        <f t="shared" si="49"/>
        <v>947115860.93000007</v>
      </c>
      <c r="J325" s="16">
        <f t="shared" si="49"/>
        <v>614855138.63999999</v>
      </c>
    </row>
    <row r="326" spans="1:10" ht="24" x14ac:dyDescent="0.25">
      <c r="A326" s="18" t="s">
        <v>242</v>
      </c>
      <c r="B326" s="15" t="s">
        <v>241</v>
      </c>
      <c r="C326" s="15" t="s">
        <v>59</v>
      </c>
      <c r="D326" s="15" t="s">
        <v>18</v>
      </c>
      <c r="E326" s="15" t="s">
        <v>243</v>
      </c>
      <c r="F326" s="14"/>
      <c r="G326" s="16">
        <f t="shared" si="49"/>
        <v>931985468.82000005</v>
      </c>
      <c r="H326" s="16">
        <f t="shared" si="49"/>
        <v>601965138.63999999</v>
      </c>
      <c r="I326" s="16">
        <f t="shared" si="49"/>
        <v>947115860.93000007</v>
      </c>
      <c r="J326" s="16">
        <f t="shared" si="49"/>
        <v>614855138.63999999</v>
      </c>
    </row>
    <row r="327" spans="1:10" ht="24" x14ac:dyDescent="0.25">
      <c r="A327" s="18" t="s">
        <v>244</v>
      </c>
      <c r="B327" s="15" t="s">
        <v>241</v>
      </c>
      <c r="C327" s="15" t="s">
        <v>59</v>
      </c>
      <c r="D327" s="15" t="s">
        <v>18</v>
      </c>
      <c r="E327" s="15" t="s">
        <v>245</v>
      </c>
      <c r="F327" s="14"/>
      <c r="G327" s="16">
        <f>G328+G349</f>
        <v>931985468.82000005</v>
      </c>
      <c r="H327" s="16">
        <f>H328+H349</f>
        <v>601965138.63999999</v>
      </c>
      <c r="I327" s="16">
        <f>I328+I349</f>
        <v>947115860.93000007</v>
      </c>
      <c r="J327" s="16">
        <f>J328+J349</f>
        <v>614855138.63999999</v>
      </c>
    </row>
    <row r="328" spans="1:10" ht="24" x14ac:dyDescent="0.25">
      <c r="A328" s="18" t="s">
        <v>260</v>
      </c>
      <c r="B328" s="15" t="s">
        <v>241</v>
      </c>
      <c r="C328" s="15" t="s">
        <v>59</v>
      </c>
      <c r="D328" s="15" t="s">
        <v>18</v>
      </c>
      <c r="E328" s="15" t="s">
        <v>261</v>
      </c>
      <c r="F328" s="14"/>
      <c r="G328" s="16">
        <f>G329+G333+G335+G341+G339+G343+G345+G347+G337+G331</f>
        <v>931920368.82000005</v>
      </c>
      <c r="H328" s="16">
        <f t="shared" ref="H328:J328" si="50">H329+H333+H335+H341+H339+H343+H345+H347+H337+H331</f>
        <v>601965138.63999999</v>
      </c>
      <c r="I328" s="16">
        <f t="shared" si="50"/>
        <v>947050760.93000007</v>
      </c>
      <c r="J328" s="16">
        <f t="shared" si="50"/>
        <v>614855138.63999999</v>
      </c>
    </row>
    <row r="329" spans="1:10" ht="36" x14ac:dyDescent="0.25">
      <c r="A329" s="18" t="s">
        <v>31</v>
      </c>
      <c r="B329" s="14">
        <v>707</v>
      </c>
      <c r="C329" s="15" t="s">
        <v>59</v>
      </c>
      <c r="D329" s="15" t="s">
        <v>18</v>
      </c>
      <c r="E329" s="15" t="s">
        <v>262</v>
      </c>
      <c r="F329" s="15"/>
      <c r="G329" s="16">
        <f>G330</f>
        <v>12647900</v>
      </c>
      <c r="H329" s="16">
        <f>H330</f>
        <v>0</v>
      </c>
      <c r="I329" s="16">
        <f>I330</f>
        <v>12647900</v>
      </c>
      <c r="J329" s="16">
        <f>J330</f>
        <v>0</v>
      </c>
    </row>
    <row r="330" spans="1:10" ht="24" x14ac:dyDescent="0.25">
      <c r="A330" s="18" t="s">
        <v>73</v>
      </c>
      <c r="B330" s="14">
        <v>707</v>
      </c>
      <c r="C330" s="15" t="s">
        <v>59</v>
      </c>
      <c r="D330" s="15" t="s">
        <v>18</v>
      </c>
      <c r="E330" s="15" t="s">
        <v>262</v>
      </c>
      <c r="F330" s="15" t="s">
        <v>146</v>
      </c>
      <c r="G330" s="16">
        <v>12647900</v>
      </c>
      <c r="H330" s="16"/>
      <c r="I330" s="16">
        <v>12647900</v>
      </c>
      <c r="J330" s="16"/>
    </row>
    <row r="331" spans="1:10" ht="60" hidden="1" x14ac:dyDescent="0.25">
      <c r="A331" s="30" t="s">
        <v>263</v>
      </c>
      <c r="B331" s="14">
        <v>707</v>
      </c>
      <c r="C331" s="15" t="s">
        <v>59</v>
      </c>
      <c r="D331" s="15" t="s">
        <v>18</v>
      </c>
      <c r="E331" s="31" t="s">
        <v>264</v>
      </c>
      <c r="F331" s="31"/>
      <c r="G331" s="16">
        <f>G332</f>
        <v>0</v>
      </c>
      <c r="H331" s="16">
        <f t="shared" ref="H331:J331" si="51">H332</f>
        <v>0</v>
      </c>
      <c r="I331" s="16">
        <f t="shared" si="51"/>
        <v>0</v>
      </c>
      <c r="J331" s="16">
        <f t="shared" si="51"/>
        <v>0</v>
      </c>
    </row>
    <row r="332" spans="1:10" ht="24" hidden="1" x14ac:dyDescent="0.25">
      <c r="A332" s="18" t="s">
        <v>73</v>
      </c>
      <c r="B332" s="14">
        <v>707</v>
      </c>
      <c r="C332" s="15" t="s">
        <v>59</v>
      </c>
      <c r="D332" s="15" t="s">
        <v>18</v>
      </c>
      <c r="E332" s="31" t="s">
        <v>264</v>
      </c>
      <c r="F332" s="31" t="s">
        <v>146</v>
      </c>
      <c r="G332" s="16"/>
      <c r="H332" s="16"/>
      <c r="I332" s="16"/>
      <c r="J332" s="16"/>
    </row>
    <row r="333" spans="1:10" ht="48" x14ac:dyDescent="0.25">
      <c r="A333" s="18" t="s">
        <v>147</v>
      </c>
      <c r="B333" s="15" t="s">
        <v>241</v>
      </c>
      <c r="C333" s="15" t="s">
        <v>59</v>
      </c>
      <c r="D333" s="15" t="s">
        <v>18</v>
      </c>
      <c r="E333" s="15" t="s">
        <v>265</v>
      </c>
      <c r="F333" s="14"/>
      <c r="G333" s="16">
        <f>G334</f>
        <v>47031138.640000001</v>
      </c>
      <c r="H333" s="16">
        <f>H334</f>
        <v>47031138.640000001</v>
      </c>
      <c r="I333" s="16">
        <f>I334</f>
        <v>47031138.640000001</v>
      </c>
      <c r="J333" s="16">
        <f>J334</f>
        <v>47031138.640000001</v>
      </c>
    </row>
    <row r="334" spans="1:10" ht="24" x14ac:dyDescent="0.25">
      <c r="A334" s="18" t="s">
        <v>73</v>
      </c>
      <c r="B334" s="15" t="s">
        <v>241</v>
      </c>
      <c r="C334" s="15" t="s">
        <v>59</v>
      </c>
      <c r="D334" s="15" t="s">
        <v>18</v>
      </c>
      <c r="E334" s="15" t="s">
        <v>265</v>
      </c>
      <c r="F334" s="14">
        <v>600</v>
      </c>
      <c r="G334" s="16">
        <v>47031138.640000001</v>
      </c>
      <c r="H334" s="16">
        <f>G334</f>
        <v>47031138.640000001</v>
      </c>
      <c r="I334" s="16">
        <v>47031138.640000001</v>
      </c>
      <c r="J334" s="16">
        <f>I334</f>
        <v>47031138.640000001</v>
      </c>
    </row>
    <row r="335" spans="1:10" ht="36" x14ac:dyDescent="0.25">
      <c r="A335" s="18" t="s">
        <v>266</v>
      </c>
      <c r="B335" s="15" t="s">
        <v>241</v>
      </c>
      <c r="C335" s="15" t="s">
        <v>59</v>
      </c>
      <c r="D335" s="15" t="s">
        <v>18</v>
      </c>
      <c r="E335" s="15" t="s">
        <v>267</v>
      </c>
      <c r="F335" s="14"/>
      <c r="G335" s="16">
        <f>G336</f>
        <v>554934000</v>
      </c>
      <c r="H335" s="16">
        <f>H336</f>
        <v>554934000</v>
      </c>
      <c r="I335" s="16">
        <f>I336</f>
        <v>567824000</v>
      </c>
      <c r="J335" s="16">
        <f>J336</f>
        <v>567824000</v>
      </c>
    </row>
    <row r="336" spans="1:10" ht="24" x14ac:dyDescent="0.25">
      <c r="A336" s="18" t="s">
        <v>73</v>
      </c>
      <c r="B336" s="15" t="s">
        <v>241</v>
      </c>
      <c r="C336" s="15" t="s">
        <v>59</v>
      </c>
      <c r="D336" s="15" t="s">
        <v>18</v>
      </c>
      <c r="E336" s="15" t="s">
        <v>267</v>
      </c>
      <c r="F336" s="14">
        <v>600</v>
      </c>
      <c r="G336" s="16">
        <v>554934000</v>
      </c>
      <c r="H336" s="16">
        <f>G336</f>
        <v>554934000</v>
      </c>
      <c r="I336" s="16">
        <v>567824000</v>
      </c>
      <c r="J336" s="16">
        <f>I336</f>
        <v>567824000</v>
      </c>
    </row>
    <row r="337" spans="1:10" ht="60" x14ac:dyDescent="0.25">
      <c r="A337" s="18" t="s">
        <v>268</v>
      </c>
      <c r="B337" s="15" t="s">
        <v>241</v>
      </c>
      <c r="C337" s="15" t="s">
        <v>59</v>
      </c>
      <c r="D337" s="15" t="s">
        <v>18</v>
      </c>
      <c r="E337" s="15" t="s">
        <v>269</v>
      </c>
      <c r="F337" s="14"/>
      <c r="G337" s="16">
        <f>G338</f>
        <v>30138362.140000001</v>
      </c>
      <c r="H337" s="16">
        <f>H338</f>
        <v>0</v>
      </c>
      <c r="I337" s="16">
        <f>I338</f>
        <v>30138362.140000001</v>
      </c>
      <c r="J337" s="16">
        <f>J338</f>
        <v>0</v>
      </c>
    </row>
    <row r="338" spans="1:10" ht="24" x14ac:dyDescent="0.25">
      <c r="A338" s="18" t="s">
        <v>73</v>
      </c>
      <c r="B338" s="15" t="s">
        <v>241</v>
      </c>
      <c r="C338" s="15" t="s">
        <v>59</v>
      </c>
      <c r="D338" s="15" t="s">
        <v>18</v>
      </c>
      <c r="E338" s="15" t="s">
        <v>269</v>
      </c>
      <c r="F338" s="14">
        <v>600</v>
      </c>
      <c r="G338" s="16">
        <v>30138362.140000001</v>
      </c>
      <c r="H338" s="16">
        <v>0</v>
      </c>
      <c r="I338" s="16">
        <v>30138362.140000001</v>
      </c>
      <c r="J338" s="16">
        <v>0</v>
      </c>
    </row>
    <row r="339" spans="1:10" ht="36" x14ac:dyDescent="0.25">
      <c r="A339" s="18" t="s">
        <v>149</v>
      </c>
      <c r="B339" s="15" t="s">
        <v>241</v>
      </c>
      <c r="C339" s="15" t="s">
        <v>59</v>
      </c>
      <c r="D339" s="15" t="s">
        <v>18</v>
      </c>
      <c r="E339" s="15" t="s">
        <v>270</v>
      </c>
      <c r="F339" s="14"/>
      <c r="G339" s="16">
        <f>G340</f>
        <v>9769753.4399999995</v>
      </c>
      <c r="H339" s="16">
        <f>H340</f>
        <v>0</v>
      </c>
      <c r="I339" s="16">
        <f>I340</f>
        <v>9769753.4399999995</v>
      </c>
      <c r="J339" s="16">
        <f>J340</f>
        <v>0</v>
      </c>
    </row>
    <row r="340" spans="1:10" ht="24" x14ac:dyDescent="0.25">
      <c r="A340" s="18" t="s">
        <v>73</v>
      </c>
      <c r="B340" s="15" t="s">
        <v>241</v>
      </c>
      <c r="C340" s="15" t="s">
        <v>59</v>
      </c>
      <c r="D340" s="15" t="s">
        <v>18</v>
      </c>
      <c r="E340" s="15" t="s">
        <v>270</v>
      </c>
      <c r="F340" s="14">
        <v>600</v>
      </c>
      <c r="G340" s="16">
        <v>9769753.4399999995</v>
      </c>
      <c r="H340" s="16"/>
      <c r="I340" s="16">
        <v>9769753.4399999995</v>
      </c>
      <c r="J340" s="16"/>
    </row>
    <row r="341" spans="1:10" ht="24" x14ac:dyDescent="0.25">
      <c r="A341" s="20" t="s">
        <v>151</v>
      </c>
      <c r="B341" s="15" t="s">
        <v>241</v>
      </c>
      <c r="C341" s="15" t="s">
        <v>59</v>
      </c>
      <c r="D341" s="15" t="s">
        <v>18</v>
      </c>
      <c r="E341" s="15" t="s">
        <v>271</v>
      </c>
      <c r="F341" s="14"/>
      <c r="G341" s="16">
        <f>G342</f>
        <v>149575472.03999999</v>
      </c>
      <c r="H341" s="16">
        <f>H342</f>
        <v>0</v>
      </c>
      <c r="I341" s="16">
        <f>I342</f>
        <v>149575472.03999999</v>
      </c>
      <c r="J341" s="16">
        <f>J342</f>
        <v>0</v>
      </c>
    </row>
    <row r="342" spans="1:10" ht="24" x14ac:dyDescent="0.25">
      <c r="A342" s="18" t="s">
        <v>73</v>
      </c>
      <c r="B342" s="15" t="s">
        <v>241</v>
      </c>
      <c r="C342" s="15" t="s">
        <v>59</v>
      </c>
      <c r="D342" s="15" t="s">
        <v>18</v>
      </c>
      <c r="E342" s="15" t="s">
        <v>271</v>
      </c>
      <c r="F342" s="14">
        <v>600</v>
      </c>
      <c r="G342" s="16">
        <v>149575472.03999999</v>
      </c>
      <c r="H342" s="16"/>
      <c r="I342" s="16">
        <v>149575472.03999999</v>
      </c>
      <c r="J342" s="16"/>
    </row>
    <row r="343" spans="1:10" ht="24" x14ac:dyDescent="0.25">
      <c r="A343" s="20" t="s">
        <v>153</v>
      </c>
      <c r="B343" s="15" t="s">
        <v>241</v>
      </c>
      <c r="C343" s="15" t="s">
        <v>59</v>
      </c>
      <c r="D343" s="15" t="s">
        <v>18</v>
      </c>
      <c r="E343" s="15" t="s">
        <v>272</v>
      </c>
      <c r="F343" s="14"/>
      <c r="G343" s="16">
        <f>G344</f>
        <v>13743300</v>
      </c>
      <c r="H343" s="16">
        <f>H344</f>
        <v>0</v>
      </c>
      <c r="I343" s="16">
        <f>I344</f>
        <v>13743300</v>
      </c>
      <c r="J343" s="16">
        <f>J344</f>
        <v>0</v>
      </c>
    </row>
    <row r="344" spans="1:10" ht="24" x14ac:dyDescent="0.25">
      <c r="A344" s="18" t="s">
        <v>73</v>
      </c>
      <c r="B344" s="15" t="s">
        <v>241</v>
      </c>
      <c r="C344" s="15" t="s">
        <v>59</v>
      </c>
      <c r="D344" s="15" t="s">
        <v>18</v>
      </c>
      <c r="E344" s="15" t="s">
        <v>272</v>
      </c>
      <c r="F344" s="14">
        <v>600</v>
      </c>
      <c r="G344" s="16">
        <v>13743300</v>
      </c>
      <c r="H344" s="16"/>
      <c r="I344" s="16">
        <v>13743300</v>
      </c>
      <c r="J344" s="16"/>
    </row>
    <row r="345" spans="1:10" ht="24" x14ac:dyDescent="0.25">
      <c r="A345" s="20" t="s">
        <v>155</v>
      </c>
      <c r="B345" s="15" t="s">
        <v>241</v>
      </c>
      <c r="C345" s="15" t="s">
        <v>59</v>
      </c>
      <c r="D345" s="15" t="s">
        <v>18</v>
      </c>
      <c r="E345" s="15" t="s">
        <v>273</v>
      </c>
      <c r="F345" s="14"/>
      <c r="G345" s="16">
        <f>G346</f>
        <v>62029583.119999997</v>
      </c>
      <c r="H345" s="16">
        <f>H346</f>
        <v>0</v>
      </c>
      <c r="I345" s="16">
        <f>I346</f>
        <v>64510766.450000003</v>
      </c>
      <c r="J345" s="16">
        <f>J346</f>
        <v>0</v>
      </c>
    </row>
    <row r="346" spans="1:10" ht="24" x14ac:dyDescent="0.25">
      <c r="A346" s="18" t="s">
        <v>73</v>
      </c>
      <c r="B346" s="15" t="s">
        <v>241</v>
      </c>
      <c r="C346" s="15" t="s">
        <v>59</v>
      </c>
      <c r="D346" s="15" t="s">
        <v>18</v>
      </c>
      <c r="E346" s="15" t="s">
        <v>273</v>
      </c>
      <c r="F346" s="14">
        <v>600</v>
      </c>
      <c r="G346" s="16">
        <v>62029583.119999997</v>
      </c>
      <c r="H346" s="16"/>
      <c r="I346" s="16">
        <v>64510766.450000003</v>
      </c>
      <c r="J346" s="16"/>
    </row>
    <row r="347" spans="1:10" ht="24" x14ac:dyDescent="0.25">
      <c r="A347" s="20" t="s">
        <v>157</v>
      </c>
      <c r="B347" s="15" t="s">
        <v>241</v>
      </c>
      <c r="C347" s="15" t="s">
        <v>59</v>
      </c>
      <c r="D347" s="15" t="s">
        <v>18</v>
      </c>
      <c r="E347" s="15" t="s">
        <v>274</v>
      </c>
      <c r="F347" s="14"/>
      <c r="G347" s="16">
        <f>G348</f>
        <v>52050859.439999998</v>
      </c>
      <c r="H347" s="16">
        <f>H348</f>
        <v>0</v>
      </c>
      <c r="I347" s="16">
        <f>I348</f>
        <v>51810068.219999999</v>
      </c>
      <c r="J347" s="16">
        <f>J348</f>
        <v>0</v>
      </c>
    </row>
    <row r="348" spans="1:10" ht="24" x14ac:dyDescent="0.25">
      <c r="A348" s="18" t="s">
        <v>73</v>
      </c>
      <c r="B348" s="15" t="s">
        <v>241</v>
      </c>
      <c r="C348" s="15" t="s">
        <v>59</v>
      </c>
      <c r="D348" s="15" t="s">
        <v>18</v>
      </c>
      <c r="E348" s="15" t="s">
        <v>274</v>
      </c>
      <c r="F348" s="14">
        <v>600</v>
      </c>
      <c r="G348" s="16">
        <v>52050859.439999998</v>
      </c>
      <c r="H348" s="16"/>
      <c r="I348" s="16">
        <v>51810068.219999999</v>
      </c>
      <c r="J348" s="16"/>
    </row>
    <row r="349" spans="1:10" ht="36" x14ac:dyDescent="0.25">
      <c r="A349" s="18" t="s">
        <v>275</v>
      </c>
      <c r="B349" s="15" t="s">
        <v>241</v>
      </c>
      <c r="C349" s="15" t="s">
        <v>59</v>
      </c>
      <c r="D349" s="15" t="s">
        <v>18</v>
      </c>
      <c r="E349" s="15" t="s">
        <v>276</v>
      </c>
      <c r="F349" s="14"/>
      <c r="G349" s="16">
        <f t="shared" ref="G349:J350" si="52">G350</f>
        <v>65100</v>
      </c>
      <c r="H349" s="16">
        <f t="shared" si="52"/>
        <v>0</v>
      </c>
      <c r="I349" s="16">
        <f t="shared" si="52"/>
        <v>65100</v>
      </c>
      <c r="J349" s="16">
        <f t="shared" si="52"/>
        <v>0</v>
      </c>
    </row>
    <row r="350" spans="1:10" ht="24" x14ac:dyDescent="0.25">
      <c r="A350" s="18" t="s">
        <v>277</v>
      </c>
      <c r="B350" s="15" t="s">
        <v>241</v>
      </c>
      <c r="C350" s="15" t="s">
        <v>59</v>
      </c>
      <c r="D350" s="15" t="s">
        <v>18</v>
      </c>
      <c r="E350" s="15" t="s">
        <v>278</v>
      </c>
      <c r="F350" s="14"/>
      <c r="G350" s="16">
        <f t="shared" si="52"/>
        <v>65100</v>
      </c>
      <c r="H350" s="16">
        <f t="shared" si="52"/>
        <v>0</v>
      </c>
      <c r="I350" s="16">
        <f t="shared" si="52"/>
        <v>65100</v>
      </c>
      <c r="J350" s="16">
        <f t="shared" si="52"/>
        <v>0</v>
      </c>
    </row>
    <row r="351" spans="1:10" ht="24" x14ac:dyDescent="0.25">
      <c r="A351" s="18" t="s">
        <v>73</v>
      </c>
      <c r="B351" s="15" t="s">
        <v>241</v>
      </c>
      <c r="C351" s="15" t="s">
        <v>59</v>
      </c>
      <c r="D351" s="15" t="s">
        <v>18</v>
      </c>
      <c r="E351" s="15" t="s">
        <v>278</v>
      </c>
      <c r="F351" s="14">
        <v>600</v>
      </c>
      <c r="G351" s="16">
        <v>65100</v>
      </c>
      <c r="H351" s="16"/>
      <c r="I351" s="16">
        <v>65100</v>
      </c>
      <c r="J351" s="16"/>
    </row>
    <row r="352" spans="1:10" x14ac:dyDescent="0.25">
      <c r="A352" s="18" t="s">
        <v>279</v>
      </c>
      <c r="B352" s="15" t="s">
        <v>241</v>
      </c>
      <c r="C352" s="15" t="s">
        <v>59</v>
      </c>
      <c r="D352" s="15" t="s">
        <v>20</v>
      </c>
      <c r="E352" s="15"/>
      <c r="F352" s="14"/>
      <c r="G352" s="16">
        <f>G353</f>
        <v>871498643.88999999</v>
      </c>
      <c r="H352" s="16">
        <f>H353</f>
        <v>689086492</v>
      </c>
      <c r="I352" s="16">
        <f>I353</f>
        <v>883910077.0999999</v>
      </c>
      <c r="J352" s="16">
        <f>J353</f>
        <v>698567292</v>
      </c>
    </row>
    <row r="353" spans="1:10" ht="24" x14ac:dyDescent="0.25">
      <c r="A353" s="18" t="s">
        <v>242</v>
      </c>
      <c r="B353" s="15" t="s">
        <v>241</v>
      </c>
      <c r="C353" s="15" t="s">
        <v>59</v>
      </c>
      <c r="D353" s="15" t="s">
        <v>20</v>
      </c>
      <c r="E353" s="15" t="s">
        <v>243</v>
      </c>
      <c r="F353" s="14"/>
      <c r="G353" s="16">
        <f>G354+G382</f>
        <v>871498643.88999999</v>
      </c>
      <c r="H353" s="16">
        <f>H354+H382</f>
        <v>689086492</v>
      </c>
      <c r="I353" s="16">
        <f>I354+I382</f>
        <v>883910077.0999999</v>
      </c>
      <c r="J353" s="16">
        <f>J354+J382</f>
        <v>698567292</v>
      </c>
    </row>
    <row r="354" spans="1:10" ht="24" x14ac:dyDescent="0.25">
      <c r="A354" s="18" t="s">
        <v>280</v>
      </c>
      <c r="B354" s="15" t="s">
        <v>241</v>
      </c>
      <c r="C354" s="15" t="s">
        <v>59</v>
      </c>
      <c r="D354" s="15" t="s">
        <v>20</v>
      </c>
      <c r="E354" s="15" t="s">
        <v>245</v>
      </c>
      <c r="F354" s="14"/>
      <c r="G354" s="16">
        <f>G355+G374+G379</f>
        <v>791229763</v>
      </c>
      <c r="H354" s="16">
        <f>H355+H374+H379</f>
        <v>614474192</v>
      </c>
      <c r="I354" s="16">
        <f>I355+I374+I379</f>
        <v>802266345.18999994</v>
      </c>
      <c r="J354" s="16">
        <f>J355+J374+J379</f>
        <v>622591592</v>
      </c>
    </row>
    <row r="355" spans="1:10" ht="24" x14ac:dyDescent="0.25">
      <c r="A355" s="18" t="s">
        <v>260</v>
      </c>
      <c r="B355" s="15" t="s">
        <v>241</v>
      </c>
      <c r="C355" s="15" t="s">
        <v>59</v>
      </c>
      <c r="D355" s="15" t="s">
        <v>20</v>
      </c>
      <c r="E355" s="15" t="s">
        <v>261</v>
      </c>
      <c r="F355" s="14"/>
      <c r="G355" s="16">
        <f>G356+G362+G370+G364+G366+G368+G372+G358+G360</f>
        <v>791138363</v>
      </c>
      <c r="H355" s="16">
        <f t="shared" ref="H355:J355" si="53">H356+H362+H370+H364+H366+H368+H372+H358+H360</f>
        <v>614474192</v>
      </c>
      <c r="I355" s="16">
        <f t="shared" si="53"/>
        <v>802174945.18999994</v>
      </c>
      <c r="J355" s="16">
        <f t="shared" si="53"/>
        <v>622591592</v>
      </c>
    </row>
    <row r="356" spans="1:10" ht="36" x14ac:dyDescent="0.25">
      <c r="A356" s="18" t="s">
        <v>31</v>
      </c>
      <c r="B356" s="14">
        <v>707</v>
      </c>
      <c r="C356" s="15" t="s">
        <v>59</v>
      </c>
      <c r="D356" s="15" t="s">
        <v>20</v>
      </c>
      <c r="E356" s="15" t="s">
        <v>262</v>
      </c>
      <c r="F356" s="15"/>
      <c r="G356" s="16">
        <f>G357</f>
        <v>7562300</v>
      </c>
      <c r="H356" s="16">
        <f>H357</f>
        <v>0</v>
      </c>
      <c r="I356" s="16">
        <f>I357</f>
        <v>7562300</v>
      </c>
      <c r="J356" s="16">
        <f>J357</f>
        <v>0</v>
      </c>
    </row>
    <row r="357" spans="1:10" ht="24" x14ac:dyDescent="0.25">
      <c r="A357" s="18" t="s">
        <v>73</v>
      </c>
      <c r="B357" s="14">
        <v>707</v>
      </c>
      <c r="C357" s="15" t="s">
        <v>59</v>
      </c>
      <c r="D357" s="15" t="s">
        <v>20</v>
      </c>
      <c r="E357" s="15" t="s">
        <v>262</v>
      </c>
      <c r="F357" s="15" t="s">
        <v>146</v>
      </c>
      <c r="G357" s="16">
        <v>7562300</v>
      </c>
      <c r="H357" s="16"/>
      <c r="I357" s="16">
        <v>7562300</v>
      </c>
      <c r="J357" s="16"/>
    </row>
    <row r="358" spans="1:10" ht="48" x14ac:dyDescent="0.25">
      <c r="A358" s="30" t="s">
        <v>281</v>
      </c>
      <c r="B358" s="15" t="s">
        <v>241</v>
      </c>
      <c r="C358" s="15" t="s">
        <v>59</v>
      </c>
      <c r="D358" s="15" t="s">
        <v>20</v>
      </c>
      <c r="E358" s="31" t="s">
        <v>282</v>
      </c>
      <c r="F358" s="31"/>
      <c r="G358" s="16">
        <f>G359</f>
        <v>50184288</v>
      </c>
      <c r="H358" s="16">
        <f t="shared" ref="H358:J358" si="54">H359</f>
        <v>50184288</v>
      </c>
      <c r="I358" s="16">
        <f t="shared" si="54"/>
        <v>50184288</v>
      </c>
      <c r="J358" s="16">
        <f t="shared" si="54"/>
        <v>50184288</v>
      </c>
    </row>
    <row r="359" spans="1:10" ht="24" x14ac:dyDescent="0.25">
      <c r="A359" s="30" t="s">
        <v>73</v>
      </c>
      <c r="B359" s="15" t="s">
        <v>241</v>
      </c>
      <c r="C359" s="15" t="s">
        <v>59</v>
      </c>
      <c r="D359" s="15" t="s">
        <v>20</v>
      </c>
      <c r="E359" s="31" t="s">
        <v>282</v>
      </c>
      <c r="F359" s="31" t="s">
        <v>146</v>
      </c>
      <c r="G359" s="16">
        <v>50184288</v>
      </c>
      <c r="H359" s="16">
        <f>G359</f>
        <v>50184288</v>
      </c>
      <c r="I359" s="16">
        <v>50184288</v>
      </c>
      <c r="J359" s="16">
        <f>I359</f>
        <v>50184288</v>
      </c>
    </row>
    <row r="360" spans="1:10" ht="48" x14ac:dyDescent="0.25">
      <c r="A360" s="30" t="s">
        <v>283</v>
      </c>
      <c r="B360" s="14">
        <v>707</v>
      </c>
      <c r="C360" s="15" t="s">
        <v>59</v>
      </c>
      <c r="D360" s="15" t="s">
        <v>20</v>
      </c>
      <c r="E360" s="31" t="s">
        <v>284</v>
      </c>
      <c r="F360" s="31"/>
      <c r="G360" s="16">
        <f>G361</f>
        <v>2281104</v>
      </c>
      <c r="H360" s="16">
        <f t="shared" ref="H360:J360" si="55">H361</f>
        <v>2281104</v>
      </c>
      <c r="I360" s="16">
        <f t="shared" si="55"/>
        <v>2281104</v>
      </c>
      <c r="J360" s="16">
        <f t="shared" si="55"/>
        <v>2281104</v>
      </c>
    </row>
    <row r="361" spans="1:10" ht="24" x14ac:dyDescent="0.25">
      <c r="A361" s="30" t="s">
        <v>73</v>
      </c>
      <c r="B361" s="14">
        <v>707</v>
      </c>
      <c r="C361" s="15" t="s">
        <v>59</v>
      </c>
      <c r="D361" s="15" t="s">
        <v>20</v>
      </c>
      <c r="E361" s="31" t="s">
        <v>284</v>
      </c>
      <c r="F361" s="31" t="s">
        <v>146</v>
      </c>
      <c r="G361" s="16">
        <v>2281104</v>
      </c>
      <c r="H361" s="16">
        <f>G361</f>
        <v>2281104</v>
      </c>
      <c r="I361" s="16">
        <v>2281104</v>
      </c>
      <c r="J361" s="16">
        <f>I361</f>
        <v>2281104</v>
      </c>
    </row>
    <row r="362" spans="1:10" ht="36" x14ac:dyDescent="0.25">
      <c r="A362" s="18" t="s">
        <v>266</v>
      </c>
      <c r="B362" s="15" t="s">
        <v>241</v>
      </c>
      <c r="C362" s="15" t="s">
        <v>59</v>
      </c>
      <c r="D362" s="15" t="s">
        <v>20</v>
      </c>
      <c r="E362" s="15" t="s">
        <v>267</v>
      </c>
      <c r="F362" s="14"/>
      <c r="G362" s="16">
        <f>G363</f>
        <v>562008800</v>
      </c>
      <c r="H362" s="16">
        <f>H363</f>
        <v>562008800</v>
      </c>
      <c r="I362" s="16">
        <f>I363</f>
        <v>570126200</v>
      </c>
      <c r="J362" s="16">
        <f>J363</f>
        <v>570126200</v>
      </c>
    </row>
    <row r="363" spans="1:10" ht="24" x14ac:dyDescent="0.25">
      <c r="A363" s="18" t="s">
        <v>73</v>
      </c>
      <c r="B363" s="15" t="s">
        <v>241</v>
      </c>
      <c r="C363" s="15" t="s">
        <v>59</v>
      </c>
      <c r="D363" s="15" t="s">
        <v>20</v>
      </c>
      <c r="E363" s="15" t="s">
        <v>267</v>
      </c>
      <c r="F363" s="14">
        <v>600</v>
      </c>
      <c r="G363" s="16">
        <v>562008800</v>
      </c>
      <c r="H363" s="16">
        <f>G363</f>
        <v>562008800</v>
      </c>
      <c r="I363" s="16">
        <v>570126200</v>
      </c>
      <c r="J363" s="16">
        <f>I363</f>
        <v>570126200</v>
      </c>
    </row>
    <row r="364" spans="1:10" ht="24" x14ac:dyDescent="0.25">
      <c r="A364" s="20" t="s">
        <v>153</v>
      </c>
      <c r="B364" s="15" t="s">
        <v>241</v>
      </c>
      <c r="C364" s="15" t="s">
        <v>59</v>
      </c>
      <c r="D364" s="15" t="s">
        <v>20</v>
      </c>
      <c r="E364" s="15" t="s">
        <v>272</v>
      </c>
      <c r="F364" s="14"/>
      <c r="G364" s="16">
        <f>G365</f>
        <v>17761008.66</v>
      </c>
      <c r="H364" s="16">
        <f>H365</f>
        <v>0</v>
      </c>
      <c r="I364" s="16">
        <f>I365</f>
        <v>17761008.66</v>
      </c>
      <c r="J364" s="16">
        <f>J365</f>
        <v>0</v>
      </c>
    </row>
    <row r="365" spans="1:10" ht="24" x14ac:dyDescent="0.25">
      <c r="A365" s="18" t="s">
        <v>73</v>
      </c>
      <c r="B365" s="15" t="s">
        <v>241</v>
      </c>
      <c r="C365" s="15" t="s">
        <v>59</v>
      </c>
      <c r="D365" s="15" t="s">
        <v>20</v>
      </c>
      <c r="E365" s="15" t="s">
        <v>272</v>
      </c>
      <c r="F365" s="14">
        <v>600</v>
      </c>
      <c r="G365" s="16">
        <v>17761008.66</v>
      </c>
      <c r="H365" s="16"/>
      <c r="I365" s="16">
        <v>17761008.66</v>
      </c>
      <c r="J365" s="16"/>
    </row>
    <row r="366" spans="1:10" ht="24" x14ac:dyDescent="0.25">
      <c r="A366" s="20" t="s">
        <v>155</v>
      </c>
      <c r="B366" s="15" t="s">
        <v>241</v>
      </c>
      <c r="C366" s="15" t="s">
        <v>59</v>
      </c>
      <c r="D366" s="15" t="s">
        <v>20</v>
      </c>
      <c r="E366" s="15" t="s">
        <v>273</v>
      </c>
      <c r="F366" s="14"/>
      <c r="G366" s="16">
        <f>G367</f>
        <v>96623429.090000004</v>
      </c>
      <c r="H366" s="16">
        <f>H367</f>
        <v>0</v>
      </c>
      <c r="I366" s="16">
        <f>I367</f>
        <v>99542611.280000001</v>
      </c>
      <c r="J366" s="16">
        <f>J367</f>
        <v>0</v>
      </c>
    </row>
    <row r="367" spans="1:10" ht="24" x14ac:dyDescent="0.25">
      <c r="A367" s="18" t="s">
        <v>73</v>
      </c>
      <c r="B367" s="15" t="s">
        <v>241</v>
      </c>
      <c r="C367" s="15" t="s">
        <v>59</v>
      </c>
      <c r="D367" s="15" t="s">
        <v>20</v>
      </c>
      <c r="E367" s="15" t="s">
        <v>273</v>
      </c>
      <c r="F367" s="14">
        <v>600</v>
      </c>
      <c r="G367" s="16">
        <v>96623429.090000004</v>
      </c>
      <c r="H367" s="16"/>
      <c r="I367" s="16">
        <v>99542611.280000001</v>
      </c>
      <c r="J367" s="16"/>
    </row>
    <row r="368" spans="1:10" ht="24" x14ac:dyDescent="0.25">
      <c r="A368" s="20" t="s">
        <v>157</v>
      </c>
      <c r="B368" s="15" t="s">
        <v>241</v>
      </c>
      <c r="C368" s="15" t="s">
        <v>59</v>
      </c>
      <c r="D368" s="15" t="s">
        <v>20</v>
      </c>
      <c r="E368" s="15" t="s">
        <v>274</v>
      </c>
      <c r="F368" s="14"/>
      <c r="G368" s="16">
        <f>G369</f>
        <v>54117433.25</v>
      </c>
      <c r="H368" s="16">
        <f>H369</f>
        <v>0</v>
      </c>
      <c r="I368" s="16">
        <f>I369</f>
        <v>54117433.25</v>
      </c>
      <c r="J368" s="16">
        <f>J369</f>
        <v>0</v>
      </c>
    </row>
    <row r="369" spans="1:10" ht="24" x14ac:dyDescent="0.25">
      <c r="A369" s="18" t="s">
        <v>73</v>
      </c>
      <c r="B369" s="15" t="s">
        <v>241</v>
      </c>
      <c r="C369" s="15" t="s">
        <v>59</v>
      </c>
      <c r="D369" s="15" t="s">
        <v>20</v>
      </c>
      <c r="E369" s="15" t="s">
        <v>274</v>
      </c>
      <c r="F369" s="14">
        <v>600</v>
      </c>
      <c r="G369" s="16">
        <v>54117433.25</v>
      </c>
      <c r="H369" s="16"/>
      <c r="I369" s="16">
        <v>54117433.25</v>
      </c>
      <c r="J369" s="16"/>
    </row>
    <row r="370" spans="1:10" x14ac:dyDescent="0.25">
      <c r="A370" s="18" t="s">
        <v>285</v>
      </c>
      <c r="B370" s="15" t="s">
        <v>241</v>
      </c>
      <c r="C370" s="15" t="s">
        <v>59</v>
      </c>
      <c r="D370" s="15" t="s">
        <v>20</v>
      </c>
      <c r="E370" s="15" t="s">
        <v>286</v>
      </c>
      <c r="F370" s="14"/>
      <c r="G370" s="16">
        <f>G371</f>
        <v>600000</v>
      </c>
      <c r="H370" s="16">
        <f>H371</f>
        <v>0</v>
      </c>
      <c r="I370" s="16">
        <f>I371</f>
        <v>600000</v>
      </c>
      <c r="J370" s="16">
        <f>J371</f>
        <v>0</v>
      </c>
    </row>
    <row r="371" spans="1:10" ht="24" x14ac:dyDescent="0.25">
      <c r="A371" s="18" t="s">
        <v>73</v>
      </c>
      <c r="B371" s="15" t="s">
        <v>241</v>
      </c>
      <c r="C371" s="15" t="s">
        <v>59</v>
      </c>
      <c r="D371" s="15" t="s">
        <v>20</v>
      </c>
      <c r="E371" s="15" t="s">
        <v>286</v>
      </c>
      <c r="F371" s="14">
        <v>600</v>
      </c>
      <c r="G371" s="16">
        <v>600000</v>
      </c>
      <c r="H371" s="16"/>
      <c r="I371" s="16">
        <v>600000</v>
      </c>
      <c r="J371" s="16"/>
    </row>
    <row r="372" spans="1:10" hidden="1" x14ac:dyDescent="0.25">
      <c r="A372" s="18" t="s">
        <v>287</v>
      </c>
      <c r="B372" s="15" t="s">
        <v>241</v>
      </c>
      <c r="C372" s="15" t="s">
        <v>59</v>
      </c>
      <c r="D372" s="15" t="s">
        <v>20</v>
      </c>
      <c r="E372" s="15" t="s">
        <v>288</v>
      </c>
      <c r="F372" s="14"/>
      <c r="G372" s="16">
        <f>G373</f>
        <v>0</v>
      </c>
      <c r="H372" s="16">
        <f t="shared" ref="H372:J372" si="56">H373</f>
        <v>0</v>
      </c>
      <c r="I372" s="16">
        <f t="shared" si="56"/>
        <v>0</v>
      </c>
      <c r="J372" s="16">
        <f t="shared" si="56"/>
        <v>0</v>
      </c>
    </row>
    <row r="373" spans="1:10" ht="24" hidden="1" x14ac:dyDescent="0.25">
      <c r="A373" s="18" t="s">
        <v>73</v>
      </c>
      <c r="B373" s="15" t="s">
        <v>241</v>
      </c>
      <c r="C373" s="15" t="s">
        <v>59</v>
      </c>
      <c r="D373" s="15" t="s">
        <v>20</v>
      </c>
      <c r="E373" s="15" t="s">
        <v>288</v>
      </c>
      <c r="F373" s="14">
        <v>600</v>
      </c>
      <c r="G373" s="16"/>
      <c r="H373" s="16"/>
      <c r="I373" s="16"/>
      <c r="J373" s="16"/>
    </row>
    <row r="374" spans="1:10" ht="36" x14ac:dyDescent="0.25">
      <c r="A374" s="18" t="s">
        <v>275</v>
      </c>
      <c r="B374" s="15" t="s">
        <v>241</v>
      </c>
      <c r="C374" s="15" t="s">
        <v>59</v>
      </c>
      <c r="D374" s="15" t="s">
        <v>20</v>
      </c>
      <c r="E374" s="15" t="s">
        <v>276</v>
      </c>
      <c r="F374" s="14"/>
      <c r="G374" s="16">
        <f>G375+G377</f>
        <v>91400</v>
      </c>
      <c r="H374" s="16">
        <f>H375+H377</f>
        <v>0</v>
      </c>
      <c r="I374" s="16">
        <f>I375+I377</f>
        <v>91400</v>
      </c>
      <c r="J374" s="16">
        <f>J375+J377</f>
        <v>0</v>
      </c>
    </row>
    <row r="375" spans="1:10" ht="24" hidden="1" x14ac:dyDescent="0.25">
      <c r="A375" s="18" t="s">
        <v>289</v>
      </c>
      <c r="B375" s="15" t="s">
        <v>241</v>
      </c>
      <c r="C375" s="15" t="s">
        <v>59</v>
      </c>
      <c r="D375" s="15" t="s">
        <v>20</v>
      </c>
      <c r="E375" s="15" t="s">
        <v>290</v>
      </c>
      <c r="F375" s="14"/>
      <c r="G375" s="16">
        <f>G376</f>
        <v>0</v>
      </c>
      <c r="H375" s="16">
        <f>H376</f>
        <v>0</v>
      </c>
      <c r="I375" s="16">
        <f>I376</f>
        <v>0</v>
      </c>
      <c r="J375" s="16">
        <f>J376</f>
        <v>0</v>
      </c>
    </row>
    <row r="376" spans="1:10" ht="24" hidden="1" x14ac:dyDescent="0.25">
      <c r="A376" s="18" t="s">
        <v>73</v>
      </c>
      <c r="B376" s="15" t="s">
        <v>241</v>
      </c>
      <c r="C376" s="15" t="s">
        <v>59</v>
      </c>
      <c r="D376" s="15" t="s">
        <v>20</v>
      </c>
      <c r="E376" s="15" t="s">
        <v>290</v>
      </c>
      <c r="F376" s="14">
        <v>600</v>
      </c>
      <c r="G376" s="16">
        <v>0</v>
      </c>
      <c r="H376" s="16"/>
      <c r="I376" s="16">
        <v>0</v>
      </c>
      <c r="J376" s="16"/>
    </row>
    <row r="377" spans="1:10" ht="24" x14ac:dyDescent="0.25">
      <c r="A377" s="18" t="s">
        <v>277</v>
      </c>
      <c r="B377" s="15" t="s">
        <v>241</v>
      </c>
      <c r="C377" s="15" t="s">
        <v>59</v>
      </c>
      <c r="D377" s="15" t="s">
        <v>20</v>
      </c>
      <c r="E377" s="15" t="s">
        <v>278</v>
      </c>
      <c r="F377" s="14"/>
      <c r="G377" s="16">
        <f>G378</f>
        <v>91400</v>
      </c>
      <c r="H377" s="16">
        <f>H378</f>
        <v>0</v>
      </c>
      <c r="I377" s="16">
        <f>I378</f>
        <v>91400</v>
      </c>
      <c r="J377" s="16">
        <f>J378</f>
        <v>0</v>
      </c>
    </row>
    <row r="378" spans="1:10" ht="24" x14ac:dyDescent="0.25">
      <c r="A378" s="18" t="s">
        <v>73</v>
      </c>
      <c r="B378" s="15" t="s">
        <v>241</v>
      </c>
      <c r="C378" s="15" t="s">
        <v>59</v>
      </c>
      <c r="D378" s="15" t="s">
        <v>20</v>
      </c>
      <c r="E378" s="15" t="s">
        <v>278</v>
      </c>
      <c r="F378" s="14">
        <v>600</v>
      </c>
      <c r="G378" s="16">
        <v>91400</v>
      </c>
      <c r="H378" s="16"/>
      <c r="I378" s="16">
        <v>91400</v>
      </c>
      <c r="J378" s="16"/>
    </row>
    <row r="379" spans="1:10" hidden="1" x14ac:dyDescent="0.25">
      <c r="A379" s="18" t="s">
        <v>291</v>
      </c>
      <c r="B379" s="15" t="s">
        <v>241</v>
      </c>
      <c r="C379" s="15" t="s">
        <v>59</v>
      </c>
      <c r="D379" s="15" t="s">
        <v>20</v>
      </c>
      <c r="E379" s="15" t="s">
        <v>292</v>
      </c>
      <c r="F379" s="14"/>
      <c r="G379" s="16">
        <f t="shared" ref="G379:J380" si="57">G380</f>
        <v>0</v>
      </c>
      <c r="H379" s="16">
        <f t="shared" si="57"/>
        <v>0</v>
      </c>
      <c r="I379" s="16">
        <f t="shared" si="57"/>
        <v>0</v>
      </c>
      <c r="J379" s="16">
        <f t="shared" si="57"/>
        <v>0</v>
      </c>
    </row>
    <row r="380" spans="1:10" ht="36" hidden="1" x14ac:dyDescent="0.25">
      <c r="A380" s="18" t="s">
        <v>293</v>
      </c>
      <c r="B380" s="14">
        <v>707</v>
      </c>
      <c r="C380" s="15" t="s">
        <v>59</v>
      </c>
      <c r="D380" s="15" t="s">
        <v>20</v>
      </c>
      <c r="E380" s="15" t="s">
        <v>294</v>
      </c>
      <c r="F380" s="15"/>
      <c r="G380" s="16">
        <f t="shared" si="57"/>
        <v>0</v>
      </c>
      <c r="H380" s="16">
        <f t="shared" si="57"/>
        <v>0</v>
      </c>
      <c r="I380" s="16">
        <f t="shared" si="57"/>
        <v>0</v>
      </c>
      <c r="J380" s="16">
        <f t="shared" si="57"/>
        <v>0</v>
      </c>
    </row>
    <row r="381" spans="1:10" ht="24" hidden="1" x14ac:dyDescent="0.25">
      <c r="A381" s="18" t="s">
        <v>73</v>
      </c>
      <c r="B381" s="14">
        <v>707</v>
      </c>
      <c r="C381" s="15" t="s">
        <v>59</v>
      </c>
      <c r="D381" s="15" t="s">
        <v>20</v>
      </c>
      <c r="E381" s="15" t="s">
        <v>294</v>
      </c>
      <c r="F381" s="15" t="s">
        <v>146</v>
      </c>
      <c r="G381" s="16">
        <v>0</v>
      </c>
      <c r="H381" s="16">
        <v>0</v>
      </c>
      <c r="I381" s="16">
        <v>0</v>
      </c>
      <c r="J381" s="16">
        <v>0</v>
      </c>
    </row>
    <row r="382" spans="1:10" x14ac:dyDescent="0.25">
      <c r="A382" s="18" t="s">
        <v>295</v>
      </c>
      <c r="B382" s="15" t="s">
        <v>241</v>
      </c>
      <c r="C382" s="15" t="s">
        <v>59</v>
      </c>
      <c r="D382" s="15" t="s">
        <v>20</v>
      </c>
      <c r="E382" s="15" t="s">
        <v>296</v>
      </c>
      <c r="F382" s="14"/>
      <c r="G382" s="16">
        <f>G383</f>
        <v>80268880.890000001</v>
      </c>
      <c r="H382" s="16">
        <f>H383</f>
        <v>74612300</v>
      </c>
      <c r="I382" s="16">
        <f>I383</f>
        <v>81643731.909999996</v>
      </c>
      <c r="J382" s="16">
        <f>J383</f>
        <v>75975700</v>
      </c>
    </row>
    <row r="383" spans="1:10" ht="24" x14ac:dyDescent="0.25">
      <c r="A383" s="18" t="s">
        <v>297</v>
      </c>
      <c r="B383" s="15" t="s">
        <v>241</v>
      </c>
      <c r="C383" s="15" t="s">
        <v>59</v>
      </c>
      <c r="D383" s="15" t="s">
        <v>20</v>
      </c>
      <c r="E383" s="15" t="s">
        <v>298</v>
      </c>
      <c r="F383" s="14"/>
      <c r="G383" s="16">
        <f>G384+G388+G392+G386+G390+G394</f>
        <v>80268880.890000001</v>
      </c>
      <c r="H383" s="16">
        <f t="shared" ref="H383:J383" si="58">H384+H388+H392+H386+H390+H394</f>
        <v>74612300</v>
      </c>
      <c r="I383" s="16">
        <f t="shared" si="58"/>
        <v>81643731.909999996</v>
      </c>
      <c r="J383" s="16">
        <f t="shared" si="58"/>
        <v>75975700</v>
      </c>
    </row>
    <row r="384" spans="1:10" ht="48" x14ac:dyDescent="0.25">
      <c r="A384" s="18" t="s">
        <v>299</v>
      </c>
      <c r="B384" s="15" t="s">
        <v>241</v>
      </c>
      <c r="C384" s="15" t="s">
        <v>59</v>
      </c>
      <c r="D384" s="15" t="s">
        <v>20</v>
      </c>
      <c r="E384" s="15" t="s">
        <v>300</v>
      </c>
      <c r="F384" s="14"/>
      <c r="G384" s="16">
        <f>G385</f>
        <v>2362300</v>
      </c>
      <c r="H384" s="16">
        <f>H385</f>
        <v>2362300</v>
      </c>
      <c r="I384" s="16">
        <f>I385</f>
        <v>2362300</v>
      </c>
      <c r="J384" s="16">
        <f>J385</f>
        <v>2362300</v>
      </c>
    </row>
    <row r="385" spans="1:10" ht="24" x14ac:dyDescent="0.25">
      <c r="A385" s="18" t="s">
        <v>73</v>
      </c>
      <c r="B385" s="15" t="s">
        <v>241</v>
      </c>
      <c r="C385" s="15" t="s">
        <v>59</v>
      </c>
      <c r="D385" s="15" t="s">
        <v>20</v>
      </c>
      <c r="E385" s="15" t="s">
        <v>300</v>
      </c>
      <c r="F385" s="14">
        <v>600</v>
      </c>
      <c r="G385" s="16">
        <v>2362300</v>
      </c>
      <c r="H385" s="16">
        <f>G385</f>
        <v>2362300</v>
      </c>
      <c r="I385" s="16">
        <v>2362300</v>
      </c>
      <c r="J385" s="16">
        <f>I385</f>
        <v>2362300</v>
      </c>
    </row>
    <row r="386" spans="1:10" ht="48" x14ac:dyDescent="0.25">
      <c r="A386" s="32" t="s">
        <v>301</v>
      </c>
      <c r="B386" s="31" t="s">
        <v>241</v>
      </c>
      <c r="C386" s="15" t="s">
        <v>59</v>
      </c>
      <c r="D386" s="15" t="s">
        <v>20</v>
      </c>
      <c r="E386" s="31" t="s">
        <v>302</v>
      </c>
      <c r="F386" s="31"/>
      <c r="G386" s="16">
        <f>G387</f>
        <v>5975200</v>
      </c>
      <c r="H386" s="16">
        <f t="shared" ref="H386:J386" si="59">H387</f>
        <v>5975200</v>
      </c>
      <c r="I386" s="16">
        <f t="shared" si="59"/>
        <v>6536300</v>
      </c>
      <c r="J386" s="16">
        <f t="shared" si="59"/>
        <v>6536300</v>
      </c>
    </row>
    <row r="387" spans="1:10" ht="24" x14ac:dyDescent="0.25">
      <c r="A387" s="32" t="s">
        <v>73</v>
      </c>
      <c r="B387" s="31" t="s">
        <v>241</v>
      </c>
      <c r="C387" s="15" t="s">
        <v>59</v>
      </c>
      <c r="D387" s="15" t="s">
        <v>20</v>
      </c>
      <c r="E387" s="31" t="s">
        <v>302</v>
      </c>
      <c r="F387" s="31" t="s">
        <v>146</v>
      </c>
      <c r="G387" s="16">
        <v>5975200</v>
      </c>
      <c r="H387" s="16">
        <f>G387</f>
        <v>5975200</v>
      </c>
      <c r="I387" s="16">
        <v>6536300</v>
      </c>
      <c r="J387" s="16">
        <f>I387</f>
        <v>6536300</v>
      </c>
    </row>
    <row r="388" spans="1:10" ht="24" x14ac:dyDescent="0.25">
      <c r="A388" s="18" t="s">
        <v>303</v>
      </c>
      <c r="B388" s="15" t="s">
        <v>241</v>
      </c>
      <c r="C388" s="15" t="s">
        <v>59</v>
      </c>
      <c r="D388" s="15" t="s">
        <v>20</v>
      </c>
      <c r="E388" s="15" t="s">
        <v>304</v>
      </c>
      <c r="F388" s="14"/>
      <c r="G388" s="16">
        <f>G389</f>
        <v>21181600</v>
      </c>
      <c r="H388" s="16">
        <f>H389</f>
        <v>21181600</v>
      </c>
      <c r="I388" s="16">
        <f>I389</f>
        <v>21983900</v>
      </c>
      <c r="J388" s="16">
        <f>J389</f>
        <v>21983900</v>
      </c>
    </row>
    <row r="389" spans="1:10" ht="24" x14ac:dyDescent="0.25">
      <c r="A389" s="18" t="s">
        <v>73</v>
      </c>
      <c r="B389" s="15" t="s">
        <v>241</v>
      </c>
      <c r="C389" s="15" t="s">
        <v>59</v>
      </c>
      <c r="D389" s="15" t="s">
        <v>20</v>
      </c>
      <c r="E389" s="15" t="s">
        <v>304</v>
      </c>
      <c r="F389" s="14">
        <v>600</v>
      </c>
      <c r="G389" s="16">
        <v>21181600</v>
      </c>
      <c r="H389" s="16">
        <f>G389</f>
        <v>21181600</v>
      </c>
      <c r="I389" s="16">
        <v>21983900</v>
      </c>
      <c r="J389" s="16">
        <f>I389</f>
        <v>21983900</v>
      </c>
    </row>
    <row r="390" spans="1:10" ht="36" x14ac:dyDescent="0.25">
      <c r="A390" s="30" t="s">
        <v>305</v>
      </c>
      <c r="B390" s="31" t="s">
        <v>241</v>
      </c>
      <c r="C390" s="15" t="s">
        <v>59</v>
      </c>
      <c r="D390" s="15" t="s">
        <v>20</v>
      </c>
      <c r="E390" s="31" t="s">
        <v>306</v>
      </c>
      <c r="F390" s="31"/>
      <c r="G390" s="16">
        <f>G391</f>
        <v>46013469.390000001</v>
      </c>
      <c r="H390" s="16">
        <f t="shared" ref="H390:J390" si="60">H391</f>
        <v>45093200</v>
      </c>
      <c r="I390" s="16">
        <f t="shared" si="60"/>
        <v>46013469.390000001</v>
      </c>
      <c r="J390" s="16">
        <f t="shared" si="60"/>
        <v>45093200</v>
      </c>
    </row>
    <row r="391" spans="1:10" ht="24" x14ac:dyDescent="0.25">
      <c r="A391" s="30" t="s">
        <v>73</v>
      </c>
      <c r="B391" s="31" t="s">
        <v>241</v>
      </c>
      <c r="C391" s="15" t="s">
        <v>59</v>
      </c>
      <c r="D391" s="15" t="s">
        <v>20</v>
      </c>
      <c r="E391" s="31" t="s">
        <v>306</v>
      </c>
      <c r="F391" s="31" t="s">
        <v>146</v>
      </c>
      <c r="G391" s="16">
        <v>46013469.390000001</v>
      </c>
      <c r="H391" s="16">
        <v>45093200</v>
      </c>
      <c r="I391" s="16">
        <v>46013469.390000001</v>
      </c>
      <c r="J391" s="16">
        <v>45093200</v>
      </c>
    </row>
    <row r="392" spans="1:10" ht="60" x14ac:dyDescent="0.25">
      <c r="A392" s="18" t="s">
        <v>307</v>
      </c>
      <c r="B392" s="15" t="s">
        <v>241</v>
      </c>
      <c r="C392" s="15" t="s">
        <v>59</v>
      </c>
      <c r="D392" s="15" t="s">
        <v>20</v>
      </c>
      <c r="E392" s="15" t="s">
        <v>308</v>
      </c>
      <c r="F392" s="14"/>
      <c r="G392" s="16">
        <f>G393</f>
        <v>4614368.6399999997</v>
      </c>
      <c r="H392" s="16">
        <f>H393</f>
        <v>0</v>
      </c>
      <c r="I392" s="16">
        <f>I393</f>
        <v>4614368.6399999997</v>
      </c>
      <c r="J392" s="16">
        <f>J393</f>
        <v>0</v>
      </c>
    </row>
    <row r="393" spans="1:10" ht="24" x14ac:dyDescent="0.25">
      <c r="A393" s="18" t="s">
        <v>73</v>
      </c>
      <c r="B393" s="15" t="s">
        <v>241</v>
      </c>
      <c r="C393" s="15" t="s">
        <v>59</v>
      </c>
      <c r="D393" s="15" t="s">
        <v>20</v>
      </c>
      <c r="E393" s="15" t="s">
        <v>308</v>
      </c>
      <c r="F393" s="14">
        <v>600</v>
      </c>
      <c r="G393" s="16">
        <v>4614368.6399999997</v>
      </c>
      <c r="H393" s="16"/>
      <c r="I393" s="16">
        <v>4614368.6399999997</v>
      </c>
      <c r="J393" s="16"/>
    </row>
    <row r="394" spans="1:10" ht="36" x14ac:dyDescent="0.25">
      <c r="A394" s="18" t="s">
        <v>309</v>
      </c>
      <c r="B394" s="31" t="s">
        <v>241</v>
      </c>
      <c r="C394" s="15" t="s">
        <v>59</v>
      </c>
      <c r="D394" s="15" t="s">
        <v>20</v>
      </c>
      <c r="E394" s="31" t="s">
        <v>310</v>
      </c>
      <c r="F394" s="31"/>
      <c r="G394" s="16">
        <f>G395</f>
        <v>121942.86</v>
      </c>
      <c r="H394" s="16">
        <f t="shared" ref="H394:J394" si="61">H395</f>
        <v>0</v>
      </c>
      <c r="I394" s="16">
        <f t="shared" si="61"/>
        <v>133393.88</v>
      </c>
      <c r="J394" s="16">
        <f t="shared" si="61"/>
        <v>0</v>
      </c>
    </row>
    <row r="395" spans="1:10" ht="24" x14ac:dyDescent="0.25">
      <c r="A395" s="32" t="s">
        <v>73</v>
      </c>
      <c r="B395" s="31" t="s">
        <v>241</v>
      </c>
      <c r="C395" s="15" t="s">
        <v>59</v>
      </c>
      <c r="D395" s="15" t="s">
        <v>20</v>
      </c>
      <c r="E395" s="31" t="s">
        <v>310</v>
      </c>
      <c r="F395" s="31" t="s">
        <v>146</v>
      </c>
      <c r="G395" s="16">
        <v>121942.86</v>
      </c>
      <c r="H395" s="16"/>
      <c r="I395" s="16">
        <v>133393.88</v>
      </c>
      <c r="J395" s="16"/>
    </row>
    <row r="396" spans="1:10" x14ac:dyDescent="0.25">
      <c r="A396" s="18" t="s">
        <v>311</v>
      </c>
      <c r="B396" s="15" t="s">
        <v>241</v>
      </c>
      <c r="C396" s="15" t="s">
        <v>59</v>
      </c>
      <c r="D396" s="15" t="s">
        <v>102</v>
      </c>
      <c r="E396" s="15"/>
      <c r="F396" s="14"/>
      <c r="G396" s="16">
        <f>G407+G402+G397</f>
        <v>143175626.37</v>
      </c>
      <c r="H396" s="16">
        <f>H407+H402+H397</f>
        <v>2962596.98</v>
      </c>
      <c r="I396" s="16">
        <f>I407+I402+I397</f>
        <v>143554298.12</v>
      </c>
      <c r="J396" s="16">
        <f>J407+J402+J397</f>
        <v>2962596.98</v>
      </c>
    </row>
    <row r="397" spans="1:10" ht="24" hidden="1" x14ac:dyDescent="0.25">
      <c r="A397" s="13" t="s">
        <v>65</v>
      </c>
      <c r="B397" s="14">
        <v>707</v>
      </c>
      <c r="C397" s="15" t="s">
        <v>59</v>
      </c>
      <c r="D397" s="15" t="s">
        <v>102</v>
      </c>
      <c r="E397" s="15" t="s">
        <v>66</v>
      </c>
      <c r="F397" s="15"/>
      <c r="G397" s="16">
        <f t="shared" ref="G397:J400" si="62">G398</f>
        <v>0</v>
      </c>
      <c r="H397" s="16">
        <f t="shared" si="62"/>
        <v>0</v>
      </c>
      <c r="I397" s="16">
        <f t="shared" si="62"/>
        <v>0</v>
      </c>
      <c r="J397" s="16">
        <f t="shared" si="62"/>
        <v>0</v>
      </c>
    </row>
    <row r="398" spans="1:10" hidden="1" x14ac:dyDescent="0.25">
      <c r="A398" s="18" t="s">
        <v>312</v>
      </c>
      <c r="B398" s="14">
        <v>707</v>
      </c>
      <c r="C398" s="15" t="s">
        <v>59</v>
      </c>
      <c r="D398" s="15" t="s">
        <v>102</v>
      </c>
      <c r="E398" s="15" t="s">
        <v>313</v>
      </c>
      <c r="F398" s="15"/>
      <c r="G398" s="16">
        <f t="shared" si="62"/>
        <v>0</v>
      </c>
      <c r="H398" s="16">
        <f t="shared" si="62"/>
        <v>0</v>
      </c>
      <c r="I398" s="16">
        <f t="shared" si="62"/>
        <v>0</v>
      </c>
      <c r="J398" s="16">
        <f t="shared" si="62"/>
        <v>0</v>
      </c>
    </row>
    <row r="399" spans="1:10" ht="24" hidden="1" x14ac:dyDescent="0.25">
      <c r="A399" s="18" t="s">
        <v>314</v>
      </c>
      <c r="B399" s="14">
        <v>707</v>
      </c>
      <c r="C399" s="15" t="s">
        <v>59</v>
      </c>
      <c r="D399" s="15" t="s">
        <v>102</v>
      </c>
      <c r="E399" s="15" t="s">
        <v>315</v>
      </c>
      <c r="F399" s="15"/>
      <c r="G399" s="16">
        <f t="shared" si="62"/>
        <v>0</v>
      </c>
      <c r="H399" s="16">
        <f t="shared" si="62"/>
        <v>0</v>
      </c>
      <c r="I399" s="16">
        <f t="shared" si="62"/>
        <v>0</v>
      </c>
      <c r="J399" s="16">
        <f t="shared" si="62"/>
        <v>0</v>
      </c>
    </row>
    <row r="400" spans="1:10" ht="24" hidden="1" x14ac:dyDescent="0.25">
      <c r="A400" s="18" t="s">
        <v>316</v>
      </c>
      <c r="B400" s="14">
        <v>707</v>
      </c>
      <c r="C400" s="15" t="s">
        <v>59</v>
      </c>
      <c r="D400" s="15" t="s">
        <v>102</v>
      </c>
      <c r="E400" s="15" t="s">
        <v>317</v>
      </c>
      <c r="F400" s="15"/>
      <c r="G400" s="16">
        <f t="shared" si="62"/>
        <v>0</v>
      </c>
      <c r="H400" s="16">
        <f t="shared" si="62"/>
        <v>0</v>
      </c>
      <c r="I400" s="16">
        <f t="shared" si="62"/>
        <v>0</v>
      </c>
      <c r="J400" s="16">
        <f t="shared" si="62"/>
        <v>0</v>
      </c>
    </row>
    <row r="401" spans="1:10" ht="24" hidden="1" x14ac:dyDescent="0.25">
      <c r="A401" s="18" t="s">
        <v>73</v>
      </c>
      <c r="B401" s="14">
        <v>707</v>
      </c>
      <c r="C401" s="15" t="s">
        <v>59</v>
      </c>
      <c r="D401" s="15" t="s">
        <v>102</v>
      </c>
      <c r="E401" s="15" t="s">
        <v>317</v>
      </c>
      <c r="F401" s="15" t="s">
        <v>146</v>
      </c>
      <c r="G401" s="16"/>
      <c r="H401" s="16"/>
      <c r="I401" s="16"/>
      <c r="J401" s="16"/>
    </row>
    <row r="402" spans="1:10" ht="24" x14ac:dyDescent="0.25">
      <c r="A402" s="18" t="s">
        <v>318</v>
      </c>
      <c r="B402" s="15" t="s">
        <v>241</v>
      </c>
      <c r="C402" s="15" t="s">
        <v>59</v>
      </c>
      <c r="D402" s="15" t="s">
        <v>102</v>
      </c>
      <c r="E402" s="15" t="s">
        <v>166</v>
      </c>
      <c r="F402" s="14"/>
      <c r="G402" s="16">
        <f t="shared" ref="G402:J405" si="63">G403</f>
        <v>109843.2</v>
      </c>
      <c r="H402" s="16">
        <f t="shared" si="63"/>
        <v>0</v>
      </c>
      <c r="I402" s="16">
        <f t="shared" si="63"/>
        <v>109843.2</v>
      </c>
      <c r="J402" s="16">
        <f t="shared" si="63"/>
        <v>0</v>
      </c>
    </row>
    <row r="403" spans="1:10" ht="24" x14ac:dyDescent="0.25">
      <c r="A403" s="18" t="s">
        <v>319</v>
      </c>
      <c r="B403" s="15" t="s">
        <v>241</v>
      </c>
      <c r="C403" s="15" t="s">
        <v>59</v>
      </c>
      <c r="D403" s="15" t="s">
        <v>102</v>
      </c>
      <c r="E403" s="15" t="s">
        <v>320</v>
      </c>
      <c r="F403" s="14"/>
      <c r="G403" s="16">
        <f t="shared" si="63"/>
        <v>109843.2</v>
      </c>
      <c r="H403" s="16">
        <f t="shared" si="63"/>
        <v>0</v>
      </c>
      <c r="I403" s="16">
        <f t="shared" si="63"/>
        <v>109843.2</v>
      </c>
      <c r="J403" s="16">
        <f t="shared" si="63"/>
        <v>0</v>
      </c>
    </row>
    <row r="404" spans="1:10" ht="36" x14ac:dyDescent="0.25">
      <c r="A404" s="20" t="s">
        <v>321</v>
      </c>
      <c r="B404" s="15" t="s">
        <v>241</v>
      </c>
      <c r="C404" s="15" t="s">
        <v>59</v>
      </c>
      <c r="D404" s="15" t="s">
        <v>102</v>
      </c>
      <c r="E404" s="15" t="s">
        <v>322</v>
      </c>
      <c r="F404" s="14"/>
      <c r="G404" s="16">
        <f t="shared" si="63"/>
        <v>109843.2</v>
      </c>
      <c r="H404" s="16">
        <f t="shared" si="63"/>
        <v>0</v>
      </c>
      <c r="I404" s="16">
        <f t="shared" si="63"/>
        <v>109843.2</v>
      </c>
      <c r="J404" s="16">
        <f t="shared" si="63"/>
        <v>0</v>
      </c>
    </row>
    <row r="405" spans="1:10" ht="24" x14ac:dyDescent="0.25">
      <c r="A405" s="20" t="s">
        <v>323</v>
      </c>
      <c r="B405" s="15" t="s">
        <v>241</v>
      </c>
      <c r="C405" s="15" t="s">
        <v>59</v>
      </c>
      <c r="D405" s="15" t="s">
        <v>102</v>
      </c>
      <c r="E405" s="15" t="s">
        <v>324</v>
      </c>
      <c r="F405" s="14"/>
      <c r="G405" s="16">
        <f t="shared" si="63"/>
        <v>109843.2</v>
      </c>
      <c r="H405" s="16">
        <f t="shared" si="63"/>
        <v>0</v>
      </c>
      <c r="I405" s="16">
        <f t="shared" si="63"/>
        <v>109843.2</v>
      </c>
      <c r="J405" s="16">
        <f t="shared" si="63"/>
        <v>0</v>
      </c>
    </row>
    <row r="406" spans="1:10" ht="24" x14ac:dyDescent="0.25">
      <c r="A406" s="18" t="s">
        <v>73</v>
      </c>
      <c r="B406" s="15" t="s">
        <v>241</v>
      </c>
      <c r="C406" s="15" t="s">
        <v>59</v>
      </c>
      <c r="D406" s="15" t="s">
        <v>102</v>
      </c>
      <c r="E406" s="15" t="s">
        <v>324</v>
      </c>
      <c r="F406" s="14">
        <v>600</v>
      </c>
      <c r="G406" s="16">
        <v>109843.2</v>
      </c>
      <c r="H406" s="16"/>
      <c r="I406" s="16">
        <v>109843.2</v>
      </c>
      <c r="J406" s="16"/>
    </row>
    <row r="407" spans="1:10" ht="24" x14ac:dyDescent="0.25">
      <c r="A407" s="18" t="s">
        <v>242</v>
      </c>
      <c r="B407" s="15" t="s">
        <v>241</v>
      </c>
      <c r="C407" s="15" t="s">
        <v>59</v>
      </c>
      <c r="D407" s="15" t="s">
        <v>102</v>
      </c>
      <c r="E407" s="15" t="s">
        <v>243</v>
      </c>
      <c r="F407" s="14"/>
      <c r="G407" s="16">
        <f>G408</f>
        <v>143065783.17000002</v>
      </c>
      <c r="H407" s="16">
        <f>H408</f>
        <v>2962596.98</v>
      </c>
      <c r="I407" s="16">
        <f>I408</f>
        <v>143444454.92000002</v>
      </c>
      <c r="J407" s="16">
        <f>J408</f>
        <v>2962596.98</v>
      </c>
    </row>
    <row r="408" spans="1:10" ht="24" x14ac:dyDescent="0.25">
      <c r="A408" s="18" t="s">
        <v>280</v>
      </c>
      <c r="B408" s="15" t="s">
        <v>241</v>
      </c>
      <c r="C408" s="15" t="s">
        <v>59</v>
      </c>
      <c r="D408" s="15" t="s">
        <v>102</v>
      </c>
      <c r="E408" s="15" t="s">
        <v>245</v>
      </c>
      <c r="F408" s="14"/>
      <c r="G408" s="16">
        <f>G409+G431</f>
        <v>143065783.17000002</v>
      </c>
      <c r="H408" s="16">
        <f>H409+H431</f>
        <v>2962596.98</v>
      </c>
      <c r="I408" s="16">
        <f>I409+I431</f>
        <v>143444454.92000002</v>
      </c>
      <c r="J408" s="16">
        <f>J409+J431</f>
        <v>2962596.98</v>
      </c>
    </row>
    <row r="409" spans="1:10" ht="24" x14ac:dyDescent="0.25">
      <c r="A409" s="18" t="s">
        <v>260</v>
      </c>
      <c r="B409" s="15" t="s">
        <v>241</v>
      </c>
      <c r="C409" s="15" t="s">
        <v>59</v>
      </c>
      <c r="D409" s="15" t="s">
        <v>102</v>
      </c>
      <c r="E409" s="15" t="s">
        <v>261</v>
      </c>
      <c r="F409" s="14"/>
      <c r="G409" s="16">
        <f>G410+G418+G412+G416+G420+G422+G424+G414+G426+G428</f>
        <v>142915783.17000002</v>
      </c>
      <c r="H409" s="16">
        <f t="shared" ref="H409:J409" si="64">H410+H418+H412+H416+H420+H422+H424+H414+H426+H428</f>
        <v>2962596.98</v>
      </c>
      <c r="I409" s="16">
        <f t="shared" si="64"/>
        <v>143294454.92000002</v>
      </c>
      <c r="J409" s="16">
        <f t="shared" si="64"/>
        <v>2962596.98</v>
      </c>
    </row>
    <row r="410" spans="1:10" ht="36" x14ac:dyDescent="0.25">
      <c r="A410" s="18" t="s">
        <v>31</v>
      </c>
      <c r="B410" s="14">
        <v>707</v>
      </c>
      <c r="C410" s="15" t="s">
        <v>59</v>
      </c>
      <c r="D410" s="15" t="s">
        <v>102</v>
      </c>
      <c r="E410" s="15" t="s">
        <v>262</v>
      </c>
      <c r="F410" s="15"/>
      <c r="G410" s="16">
        <f>G411</f>
        <v>1498000</v>
      </c>
      <c r="H410" s="16">
        <f>H411</f>
        <v>0</v>
      </c>
      <c r="I410" s="16">
        <f>I411</f>
        <v>1498000</v>
      </c>
      <c r="J410" s="16">
        <f>J411</f>
        <v>0</v>
      </c>
    </row>
    <row r="411" spans="1:10" ht="24" x14ac:dyDescent="0.25">
      <c r="A411" s="18" t="s">
        <v>73</v>
      </c>
      <c r="B411" s="14">
        <v>707</v>
      </c>
      <c r="C411" s="15" t="s">
        <v>59</v>
      </c>
      <c r="D411" s="15" t="s">
        <v>102</v>
      </c>
      <c r="E411" s="15" t="s">
        <v>262</v>
      </c>
      <c r="F411" s="15" t="s">
        <v>146</v>
      </c>
      <c r="G411" s="16">
        <v>1498000</v>
      </c>
      <c r="H411" s="16"/>
      <c r="I411" s="16">
        <v>1498000</v>
      </c>
      <c r="J411" s="16"/>
    </row>
    <row r="412" spans="1:10" ht="48" x14ac:dyDescent="0.25">
      <c r="A412" s="18" t="s">
        <v>147</v>
      </c>
      <c r="B412" s="14">
        <v>707</v>
      </c>
      <c r="C412" s="15" t="s">
        <v>59</v>
      </c>
      <c r="D412" s="15" t="s">
        <v>102</v>
      </c>
      <c r="E412" s="15" t="s">
        <v>265</v>
      </c>
      <c r="F412" s="14"/>
      <c r="G412" s="16">
        <f>G413</f>
        <v>2962596.98</v>
      </c>
      <c r="H412" s="16">
        <f>H413</f>
        <v>2962596.98</v>
      </c>
      <c r="I412" s="16">
        <f>I413</f>
        <v>2962596.98</v>
      </c>
      <c r="J412" s="16">
        <f>J413</f>
        <v>2962596.98</v>
      </c>
    </row>
    <row r="413" spans="1:10" ht="24" x14ac:dyDescent="0.25">
      <c r="A413" s="18" t="s">
        <v>73</v>
      </c>
      <c r="B413" s="14">
        <v>707</v>
      </c>
      <c r="C413" s="15" t="s">
        <v>59</v>
      </c>
      <c r="D413" s="15" t="s">
        <v>102</v>
      </c>
      <c r="E413" s="15" t="s">
        <v>265</v>
      </c>
      <c r="F413" s="14">
        <v>600</v>
      </c>
      <c r="G413" s="16">
        <v>2962596.98</v>
      </c>
      <c r="H413" s="16">
        <f>G413</f>
        <v>2962596.98</v>
      </c>
      <c r="I413" s="16">
        <v>2962596.98</v>
      </c>
      <c r="J413" s="16">
        <f>I413</f>
        <v>2962596.98</v>
      </c>
    </row>
    <row r="414" spans="1:10" ht="60" x14ac:dyDescent="0.25">
      <c r="A414" s="18" t="s">
        <v>268</v>
      </c>
      <c r="B414" s="15" t="s">
        <v>241</v>
      </c>
      <c r="C414" s="15" t="s">
        <v>59</v>
      </c>
      <c r="D414" s="15" t="s">
        <v>102</v>
      </c>
      <c r="E414" s="15" t="s">
        <v>269</v>
      </c>
      <c r="F414" s="14"/>
      <c r="G414" s="16">
        <f>G415</f>
        <v>3205251.38</v>
      </c>
      <c r="H414" s="16">
        <f>H415</f>
        <v>0</v>
      </c>
      <c r="I414" s="16">
        <f>I415</f>
        <v>3205251.38</v>
      </c>
      <c r="J414" s="16">
        <f>J415</f>
        <v>0</v>
      </c>
    </row>
    <row r="415" spans="1:10" ht="24" x14ac:dyDescent="0.25">
      <c r="A415" s="18" t="s">
        <v>73</v>
      </c>
      <c r="B415" s="15" t="s">
        <v>241</v>
      </c>
      <c r="C415" s="15" t="s">
        <v>59</v>
      </c>
      <c r="D415" s="15" t="s">
        <v>102</v>
      </c>
      <c r="E415" s="15" t="s">
        <v>269</v>
      </c>
      <c r="F415" s="14">
        <v>600</v>
      </c>
      <c r="G415" s="16">
        <v>3205251.38</v>
      </c>
      <c r="H415" s="16">
        <v>0</v>
      </c>
      <c r="I415" s="16">
        <v>3205251.38</v>
      </c>
      <c r="J415" s="16">
        <v>0</v>
      </c>
    </row>
    <row r="416" spans="1:10" ht="36" x14ac:dyDescent="0.25">
      <c r="A416" s="18" t="s">
        <v>149</v>
      </c>
      <c r="B416" s="15" t="s">
        <v>241</v>
      </c>
      <c r="C416" s="15" t="s">
        <v>59</v>
      </c>
      <c r="D416" s="15" t="s">
        <v>102</v>
      </c>
      <c r="E416" s="15" t="s">
        <v>270</v>
      </c>
      <c r="F416" s="14"/>
      <c r="G416" s="16">
        <f>G417</f>
        <v>615418.69999999995</v>
      </c>
      <c r="H416" s="16">
        <f>H417</f>
        <v>0</v>
      </c>
      <c r="I416" s="16">
        <f>I417</f>
        <v>615418.69999999995</v>
      </c>
      <c r="J416" s="16">
        <f>J417</f>
        <v>0</v>
      </c>
    </row>
    <row r="417" spans="1:10" ht="24" x14ac:dyDescent="0.25">
      <c r="A417" s="18" t="s">
        <v>73</v>
      </c>
      <c r="B417" s="15" t="s">
        <v>241</v>
      </c>
      <c r="C417" s="15" t="s">
        <v>59</v>
      </c>
      <c r="D417" s="15" t="s">
        <v>102</v>
      </c>
      <c r="E417" s="15" t="s">
        <v>270</v>
      </c>
      <c r="F417" s="14">
        <v>600</v>
      </c>
      <c r="G417" s="16">
        <v>615418.69999999995</v>
      </c>
      <c r="H417" s="16"/>
      <c r="I417" s="16">
        <v>615418.69999999995</v>
      </c>
      <c r="J417" s="16"/>
    </row>
    <row r="418" spans="1:10" ht="24" x14ac:dyDescent="0.25">
      <c r="A418" s="20" t="s">
        <v>151</v>
      </c>
      <c r="B418" s="15" t="s">
        <v>241</v>
      </c>
      <c r="C418" s="15" t="s">
        <v>59</v>
      </c>
      <c r="D418" s="15" t="s">
        <v>102</v>
      </c>
      <c r="E418" s="15" t="s">
        <v>271</v>
      </c>
      <c r="F418" s="14"/>
      <c r="G418" s="16">
        <f>G419</f>
        <v>100321456.36</v>
      </c>
      <c r="H418" s="16">
        <f>H419</f>
        <v>0</v>
      </c>
      <c r="I418" s="16">
        <f>I419</f>
        <v>100321456.36</v>
      </c>
      <c r="J418" s="16">
        <f>J419</f>
        <v>0</v>
      </c>
    </row>
    <row r="419" spans="1:10" ht="24" x14ac:dyDescent="0.25">
      <c r="A419" s="18" t="s">
        <v>73</v>
      </c>
      <c r="B419" s="15" t="s">
        <v>241</v>
      </c>
      <c r="C419" s="15" t="s">
        <v>59</v>
      </c>
      <c r="D419" s="15" t="s">
        <v>102</v>
      </c>
      <c r="E419" s="15" t="s">
        <v>271</v>
      </c>
      <c r="F419" s="14">
        <v>600</v>
      </c>
      <c r="G419" s="16">
        <v>100321456.36</v>
      </c>
      <c r="H419" s="16"/>
      <c r="I419" s="16">
        <v>100321456.36</v>
      </c>
      <c r="J419" s="16"/>
    </row>
    <row r="420" spans="1:10" ht="24" x14ac:dyDescent="0.25">
      <c r="A420" s="20" t="s">
        <v>153</v>
      </c>
      <c r="B420" s="15" t="s">
        <v>241</v>
      </c>
      <c r="C420" s="15" t="s">
        <v>59</v>
      </c>
      <c r="D420" s="15" t="s">
        <v>102</v>
      </c>
      <c r="E420" s="15" t="s">
        <v>272</v>
      </c>
      <c r="F420" s="14"/>
      <c r="G420" s="16">
        <f>G421</f>
        <v>7956426</v>
      </c>
      <c r="H420" s="16">
        <f>H421</f>
        <v>0</v>
      </c>
      <c r="I420" s="16">
        <f>I421</f>
        <v>7956426</v>
      </c>
      <c r="J420" s="16">
        <f>J421</f>
        <v>0</v>
      </c>
    </row>
    <row r="421" spans="1:10" ht="24" x14ac:dyDescent="0.25">
      <c r="A421" s="18" t="s">
        <v>73</v>
      </c>
      <c r="B421" s="15" t="s">
        <v>241</v>
      </c>
      <c r="C421" s="15" t="s">
        <v>59</v>
      </c>
      <c r="D421" s="15" t="s">
        <v>102</v>
      </c>
      <c r="E421" s="15" t="s">
        <v>272</v>
      </c>
      <c r="F421" s="14">
        <v>600</v>
      </c>
      <c r="G421" s="16">
        <v>7956426</v>
      </c>
      <c r="H421" s="16"/>
      <c r="I421" s="16">
        <v>7956426</v>
      </c>
      <c r="J421" s="16"/>
    </row>
    <row r="422" spans="1:10" ht="24" x14ac:dyDescent="0.25">
      <c r="A422" s="20" t="s">
        <v>155</v>
      </c>
      <c r="B422" s="15" t="s">
        <v>241</v>
      </c>
      <c r="C422" s="15" t="s">
        <v>59</v>
      </c>
      <c r="D422" s="15" t="s">
        <v>102</v>
      </c>
      <c r="E422" s="15" t="s">
        <v>273</v>
      </c>
      <c r="F422" s="14"/>
      <c r="G422" s="16">
        <f>G423</f>
        <v>9466793.75</v>
      </c>
      <c r="H422" s="16">
        <f>H423</f>
        <v>0</v>
      </c>
      <c r="I422" s="16">
        <f>I423</f>
        <v>9845465.5</v>
      </c>
      <c r="J422" s="16">
        <f>J423</f>
        <v>0</v>
      </c>
    </row>
    <row r="423" spans="1:10" ht="24" x14ac:dyDescent="0.25">
      <c r="A423" s="18" t="s">
        <v>73</v>
      </c>
      <c r="B423" s="15" t="s">
        <v>241</v>
      </c>
      <c r="C423" s="15" t="s">
        <v>59</v>
      </c>
      <c r="D423" s="15" t="s">
        <v>102</v>
      </c>
      <c r="E423" s="15" t="s">
        <v>273</v>
      </c>
      <c r="F423" s="14">
        <v>600</v>
      </c>
      <c r="G423" s="16">
        <v>9466793.75</v>
      </c>
      <c r="H423" s="16"/>
      <c r="I423" s="16">
        <v>9845465.5</v>
      </c>
      <c r="J423" s="16"/>
    </row>
    <row r="424" spans="1:10" ht="24" x14ac:dyDescent="0.25">
      <c r="A424" s="20" t="s">
        <v>157</v>
      </c>
      <c r="B424" s="15" t="s">
        <v>241</v>
      </c>
      <c r="C424" s="15" t="s">
        <v>59</v>
      </c>
      <c r="D424" s="15" t="s">
        <v>102</v>
      </c>
      <c r="E424" s="15" t="s">
        <v>274</v>
      </c>
      <c r="F424" s="14"/>
      <c r="G424" s="16">
        <f>G425</f>
        <v>5100602</v>
      </c>
      <c r="H424" s="16">
        <f>H425</f>
        <v>0</v>
      </c>
      <c r="I424" s="16">
        <f>I425</f>
        <v>5100602</v>
      </c>
      <c r="J424" s="16">
        <f>J425</f>
        <v>0</v>
      </c>
    </row>
    <row r="425" spans="1:10" ht="24" x14ac:dyDescent="0.25">
      <c r="A425" s="18" t="s">
        <v>73</v>
      </c>
      <c r="B425" s="15" t="s">
        <v>241</v>
      </c>
      <c r="C425" s="15" t="s">
        <v>59</v>
      </c>
      <c r="D425" s="15" t="s">
        <v>102</v>
      </c>
      <c r="E425" s="15" t="s">
        <v>274</v>
      </c>
      <c r="F425" s="14">
        <v>600</v>
      </c>
      <c r="G425" s="16">
        <v>5100602</v>
      </c>
      <c r="H425" s="16"/>
      <c r="I425" s="16">
        <v>5100602</v>
      </c>
      <c r="J425" s="16"/>
    </row>
    <row r="426" spans="1:10" ht="24" hidden="1" x14ac:dyDescent="0.25">
      <c r="A426" s="18" t="s">
        <v>325</v>
      </c>
      <c r="B426" s="15" t="s">
        <v>241</v>
      </c>
      <c r="C426" s="15" t="s">
        <v>59</v>
      </c>
      <c r="D426" s="15" t="s">
        <v>102</v>
      </c>
      <c r="E426" s="15" t="s">
        <v>326</v>
      </c>
      <c r="F426" s="14"/>
      <c r="G426" s="16">
        <f>G427</f>
        <v>0</v>
      </c>
      <c r="H426" s="16">
        <f t="shared" ref="H426:J426" si="65">H427</f>
        <v>0</v>
      </c>
      <c r="I426" s="16">
        <f t="shared" si="65"/>
        <v>0</v>
      </c>
      <c r="J426" s="16">
        <f t="shared" si="65"/>
        <v>0</v>
      </c>
    </row>
    <row r="427" spans="1:10" ht="24" hidden="1" x14ac:dyDescent="0.25">
      <c r="A427" s="18" t="s">
        <v>73</v>
      </c>
      <c r="B427" s="15" t="s">
        <v>241</v>
      </c>
      <c r="C427" s="15" t="s">
        <v>59</v>
      </c>
      <c r="D427" s="15" t="s">
        <v>102</v>
      </c>
      <c r="E427" s="15" t="s">
        <v>326</v>
      </c>
      <c r="F427" s="14">
        <v>600</v>
      </c>
      <c r="G427" s="16"/>
      <c r="H427" s="16"/>
      <c r="I427" s="16"/>
      <c r="J427" s="16"/>
    </row>
    <row r="428" spans="1:10" ht="24" x14ac:dyDescent="0.25">
      <c r="A428" s="18" t="s">
        <v>327</v>
      </c>
      <c r="B428" s="15" t="s">
        <v>241</v>
      </c>
      <c r="C428" s="15" t="s">
        <v>59</v>
      </c>
      <c r="D428" s="15" t="s">
        <v>102</v>
      </c>
      <c r="E428" s="15" t="s">
        <v>328</v>
      </c>
      <c r="F428" s="14"/>
      <c r="G428" s="16">
        <f>G429+G430</f>
        <v>11789238</v>
      </c>
      <c r="H428" s="16">
        <f t="shared" ref="H428:J428" si="66">H429+H430</f>
        <v>0</v>
      </c>
      <c r="I428" s="16">
        <f t="shared" si="66"/>
        <v>11789238</v>
      </c>
      <c r="J428" s="16">
        <f t="shared" si="66"/>
        <v>0</v>
      </c>
    </row>
    <row r="429" spans="1:10" ht="24" hidden="1" x14ac:dyDescent="0.25">
      <c r="A429" s="18" t="s">
        <v>30</v>
      </c>
      <c r="B429" s="15" t="s">
        <v>241</v>
      </c>
      <c r="C429" s="15" t="s">
        <v>59</v>
      </c>
      <c r="D429" s="15" t="s">
        <v>102</v>
      </c>
      <c r="E429" s="15" t="s">
        <v>328</v>
      </c>
      <c r="F429" s="14">
        <v>200</v>
      </c>
      <c r="G429" s="16"/>
      <c r="H429" s="16"/>
      <c r="I429" s="16"/>
      <c r="J429" s="16"/>
    </row>
    <row r="430" spans="1:10" ht="24" x14ac:dyDescent="0.25">
      <c r="A430" s="18" t="s">
        <v>73</v>
      </c>
      <c r="B430" s="15" t="s">
        <v>241</v>
      </c>
      <c r="C430" s="15" t="s">
        <v>59</v>
      </c>
      <c r="D430" s="15" t="s">
        <v>102</v>
      </c>
      <c r="E430" s="15" t="s">
        <v>328</v>
      </c>
      <c r="F430" s="14">
        <v>600</v>
      </c>
      <c r="G430" s="16">
        <v>11789238</v>
      </c>
      <c r="H430" s="16"/>
      <c r="I430" s="16">
        <v>11789238</v>
      </c>
      <c r="J430" s="16"/>
    </row>
    <row r="431" spans="1:10" ht="36" x14ac:dyDescent="0.25">
      <c r="A431" s="18" t="s">
        <v>275</v>
      </c>
      <c r="B431" s="15" t="s">
        <v>241</v>
      </c>
      <c r="C431" s="15" t="s">
        <v>59</v>
      </c>
      <c r="D431" s="15" t="s">
        <v>102</v>
      </c>
      <c r="E431" s="15" t="s">
        <v>276</v>
      </c>
      <c r="F431" s="14"/>
      <c r="G431" s="16">
        <f t="shared" ref="G431:J432" si="67">G432</f>
        <v>150000</v>
      </c>
      <c r="H431" s="16">
        <f t="shared" si="67"/>
        <v>0</v>
      </c>
      <c r="I431" s="16">
        <f t="shared" si="67"/>
        <v>150000</v>
      </c>
      <c r="J431" s="16">
        <f t="shared" si="67"/>
        <v>0</v>
      </c>
    </row>
    <row r="432" spans="1:10" ht="24" x14ac:dyDescent="0.25">
      <c r="A432" s="18" t="s">
        <v>277</v>
      </c>
      <c r="B432" s="15" t="s">
        <v>241</v>
      </c>
      <c r="C432" s="15" t="s">
        <v>59</v>
      </c>
      <c r="D432" s="15" t="s">
        <v>102</v>
      </c>
      <c r="E432" s="15" t="s">
        <v>278</v>
      </c>
      <c r="F432" s="14"/>
      <c r="G432" s="16">
        <f t="shared" si="67"/>
        <v>150000</v>
      </c>
      <c r="H432" s="16">
        <f t="shared" si="67"/>
        <v>0</v>
      </c>
      <c r="I432" s="16">
        <f t="shared" si="67"/>
        <v>150000</v>
      </c>
      <c r="J432" s="16">
        <f t="shared" si="67"/>
        <v>0</v>
      </c>
    </row>
    <row r="433" spans="1:10" ht="24" x14ac:dyDescent="0.25">
      <c r="A433" s="18" t="s">
        <v>73</v>
      </c>
      <c r="B433" s="15" t="s">
        <v>241</v>
      </c>
      <c r="C433" s="15" t="s">
        <v>59</v>
      </c>
      <c r="D433" s="15" t="s">
        <v>102</v>
      </c>
      <c r="E433" s="15" t="s">
        <v>278</v>
      </c>
      <c r="F433" s="14">
        <v>600</v>
      </c>
      <c r="G433" s="16">
        <v>150000</v>
      </c>
      <c r="H433" s="16"/>
      <c r="I433" s="16">
        <v>150000</v>
      </c>
      <c r="J433" s="16"/>
    </row>
    <row r="434" spans="1:10" x14ac:dyDescent="0.25">
      <c r="A434" s="18" t="s">
        <v>329</v>
      </c>
      <c r="B434" s="15" t="s">
        <v>241</v>
      </c>
      <c r="C434" s="15" t="s">
        <v>59</v>
      </c>
      <c r="D434" s="15" t="s">
        <v>59</v>
      </c>
      <c r="E434" s="15"/>
      <c r="F434" s="14"/>
      <c r="G434" s="16">
        <f>G435+G450</f>
        <v>7356589.8600000003</v>
      </c>
      <c r="H434" s="16">
        <f>H435+H450</f>
        <v>2213484</v>
      </c>
      <c r="I434" s="16">
        <f>I435+I450</f>
        <v>7356589.8600000003</v>
      </c>
      <c r="J434" s="16">
        <f>J435+J450</f>
        <v>2213484</v>
      </c>
    </row>
    <row r="435" spans="1:10" ht="24" x14ac:dyDescent="0.25">
      <c r="A435" s="18" t="s">
        <v>242</v>
      </c>
      <c r="B435" s="15" t="s">
        <v>241</v>
      </c>
      <c r="C435" s="15" t="s">
        <v>59</v>
      </c>
      <c r="D435" s="15" t="s">
        <v>59</v>
      </c>
      <c r="E435" s="15" t="s">
        <v>243</v>
      </c>
      <c r="F435" s="14"/>
      <c r="G435" s="16">
        <f t="shared" ref="G435:J436" si="68">G436</f>
        <v>7356589.8600000003</v>
      </c>
      <c r="H435" s="16">
        <f t="shared" si="68"/>
        <v>2213484</v>
      </c>
      <c r="I435" s="16">
        <f t="shared" si="68"/>
        <v>7356589.8600000003</v>
      </c>
      <c r="J435" s="16">
        <f t="shared" si="68"/>
        <v>2213484</v>
      </c>
    </row>
    <row r="436" spans="1:10" x14ac:dyDescent="0.25">
      <c r="A436" s="18" t="s">
        <v>330</v>
      </c>
      <c r="B436" s="15" t="s">
        <v>241</v>
      </c>
      <c r="C436" s="15" t="s">
        <v>59</v>
      </c>
      <c r="D436" s="15" t="s">
        <v>59</v>
      </c>
      <c r="E436" s="15" t="s">
        <v>331</v>
      </c>
      <c r="F436" s="14"/>
      <c r="G436" s="16">
        <f t="shared" si="68"/>
        <v>7356589.8600000003</v>
      </c>
      <c r="H436" s="16">
        <f t="shared" si="68"/>
        <v>2213484</v>
      </c>
      <c r="I436" s="16">
        <f t="shared" si="68"/>
        <v>7356589.8600000003</v>
      </c>
      <c r="J436" s="16">
        <f t="shared" si="68"/>
        <v>2213484</v>
      </c>
    </row>
    <row r="437" spans="1:10" ht="24" x14ac:dyDescent="0.25">
      <c r="A437" s="18" t="s">
        <v>332</v>
      </c>
      <c r="B437" s="15" t="s">
        <v>241</v>
      </c>
      <c r="C437" s="15" t="s">
        <v>59</v>
      </c>
      <c r="D437" s="15" t="s">
        <v>59</v>
      </c>
      <c r="E437" s="15" t="s">
        <v>333</v>
      </c>
      <c r="F437" s="14"/>
      <c r="G437" s="16">
        <f>G438+G448+G446+G440+G442+G444</f>
        <v>7356589.8600000003</v>
      </c>
      <c r="H437" s="16">
        <f>H438+H448+H446+H440+H442+H444</f>
        <v>2213484</v>
      </c>
      <c r="I437" s="16">
        <f>I438+I448+I446+I440+I442+I444</f>
        <v>7356589.8600000003</v>
      </c>
      <c r="J437" s="16">
        <f>J438+J448+J446+J440+J442+J444</f>
        <v>2213484</v>
      </c>
    </row>
    <row r="438" spans="1:10" ht="24" x14ac:dyDescent="0.25">
      <c r="A438" s="18" t="s">
        <v>334</v>
      </c>
      <c r="B438" s="15" t="s">
        <v>241</v>
      </c>
      <c r="C438" s="15" t="s">
        <v>59</v>
      </c>
      <c r="D438" s="15" t="s">
        <v>59</v>
      </c>
      <c r="E438" s="15" t="s">
        <v>335</v>
      </c>
      <c r="F438" s="14"/>
      <c r="G438" s="16">
        <f>G439</f>
        <v>2213484</v>
      </c>
      <c r="H438" s="16">
        <f>H439</f>
        <v>2213484</v>
      </c>
      <c r="I438" s="16">
        <f>I439</f>
        <v>2213484</v>
      </c>
      <c r="J438" s="16">
        <f>J439</f>
        <v>2213484</v>
      </c>
    </row>
    <row r="439" spans="1:10" ht="24" x14ac:dyDescent="0.25">
      <c r="A439" s="18" t="s">
        <v>73</v>
      </c>
      <c r="B439" s="15" t="s">
        <v>241</v>
      </c>
      <c r="C439" s="15" t="s">
        <v>59</v>
      </c>
      <c r="D439" s="15" t="s">
        <v>59</v>
      </c>
      <c r="E439" s="15" t="s">
        <v>335</v>
      </c>
      <c r="F439" s="14">
        <v>600</v>
      </c>
      <c r="G439" s="16">
        <v>2213484</v>
      </c>
      <c r="H439" s="16">
        <f>G439</f>
        <v>2213484</v>
      </c>
      <c r="I439" s="16">
        <v>2213484</v>
      </c>
      <c r="J439" s="16">
        <f>I439</f>
        <v>2213484</v>
      </c>
    </row>
    <row r="440" spans="1:10" ht="36" x14ac:dyDescent="0.25">
      <c r="A440" s="18" t="s">
        <v>336</v>
      </c>
      <c r="B440" s="15" t="s">
        <v>241</v>
      </c>
      <c r="C440" s="15" t="s">
        <v>59</v>
      </c>
      <c r="D440" s="15" t="s">
        <v>59</v>
      </c>
      <c r="E440" s="15" t="s">
        <v>337</v>
      </c>
      <c r="F440" s="14"/>
      <c r="G440" s="16">
        <f>G441</f>
        <v>459805.86</v>
      </c>
      <c r="H440" s="16">
        <f>H441</f>
        <v>0</v>
      </c>
      <c r="I440" s="16">
        <f>I441</f>
        <v>459805.86</v>
      </c>
      <c r="J440" s="16">
        <f>J441</f>
        <v>0</v>
      </c>
    </row>
    <row r="441" spans="1:10" ht="24" x14ac:dyDescent="0.25">
      <c r="A441" s="18" t="s">
        <v>73</v>
      </c>
      <c r="B441" s="15" t="s">
        <v>241</v>
      </c>
      <c r="C441" s="15" t="s">
        <v>59</v>
      </c>
      <c r="D441" s="15" t="s">
        <v>59</v>
      </c>
      <c r="E441" s="15" t="s">
        <v>337</v>
      </c>
      <c r="F441" s="14">
        <v>600</v>
      </c>
      <c r="G441" s="16">
        <v>459805.86</v>
      </c>
      <c r="H441" s="16"/>
      <c r="I441" s="16">
        <v>459805.86</v>
      </c>
      <c r="J441" s="16"/>
    </row>
    <row r="442" spans="1:10" ht="24" x14ac:dyDescent="0.25">
      <c r="A442" s="18" t="s">
        <v>342</v>
      </c>
      <c r="B442" s="15" t="s">
        <v>241</v>
      </c>
      <c r="C442" s="15" t="s">
        <v>59</v>
      </c>
      <c r="D442" s="15" t="s">
        <v>59</v>
      </c>
      <c r="E442" s="15" t="s">
        <v>944</v>
      </c>
      <c r="F442" s="14"/>
      <c r="G442" s="16">
        <f>SUM(G443:G443)</f>
        <v>20000</v>
      </c>
      <c r="H442" s="16">
        <f>SUM(H443:H443)</f>
        <v>0</v>
      </c>
      <c r="I442" s="16">
        <f>SUM(I443:I443)</f>
        <v>20000</v>
      </c>
      <c r="J442" s="16">
        <f>SUM(J443:J443)</f>
        <v>0</v>
      </c>
    </row>
    <row r="443" spans="1:10" ht="24" x14ac:dyDescent="0.25">
      <c r="A443" s="18" t="s">
        <v>73</v>
      </c>
      <c r="B443" s="15" t="s">
        <v>241</v>
      </c>
      <c r="C443" s="15" t="s">
        <v>59</v>
      </c>
      <c r="D443" s="15" t="s">
        <v>59</v>
      </c>
      <c r="E443" s="15" t="s">
        <v>944</v>
      </c>
      <c r="F443" s="14">
        <v>600</v>
      </c>
      <c r="G443" s="16">
        <v>20000</v>
      </c>
      <c r="H443" s="16"/>
      <c r="I443" s="16">
        <v>20000</v>
      </c>
      <c r="J443" s="16"/>
    </row>
    <row r="444" spans="1:10" ht="24" x14ac:dyDescent="0.25">
      <c r="A444" s="18" t="s">
        <v>338</v>
      </c>
      <c r="B444" s="15" t="s">
        <v>241</v>
      </c>
      <c r="C444" s="15" t="s">
        <v>59</v>
      </c>
      <c r="D444" s="15" t="s">
        <v>59</v>
      </c>
      <c r="E444" s="15" t="s">
        <v>339</v>
      </c>
      <c r="F444" s="14"/>
      <c r="G444" s="16">
        <f>G445</f>
        <v>913300</v>
      </c>
      <c r="H444" s="16">
        <f>H445</f>
        <v>0</v>
      </c>
      <c r="I444" s="16">
        <f>I445</f>
        <v>913300</v>
      </c>
      <c r="J444" s="16">
        <f>J445</f>
        <v>0</v>
      </c>
    </row>
    <row r="445" spans="1:10" ht="24" x14ac:dyDescent="0.25">
      <c r="A445" s="18" t="s">
        <v>73</v>
      </c>
      <c r="B445" s="15" t="s">
        <v>241</v>
      </c>
      <c r="C445" s="15" t="s">
        <v>59</v>
      </c>
      <c r="D445" s="15" t="s">
        <v>59</v>
      </c>
      <c r="E445" s="15" t="s">
        <v>339</v>
      </c>
      <c r="F445" s="14">
        <v>600</v>
      </c>
      <c r="G445" s="16">
        <v>913300</v>
      </c>
      <c r="H445" s="16"/>
      <c r="I445" s="16">
        <v>913300</v>
      </c>
      <c r="J445" s="16"/>
    </row>
    <row r="446" spans="1:10" x14ac:dyDescent="0.25">
      <c r="A446" s="18" t="s">
        <v>343</v>
      </c>
      <c r="B446" s="15" t="s">
        <v>241</v>
      </c>
      <c r="C446" s="15" t="s">
        <v>59</v>
      </c>
      <c r="D446" s="15" t="s">
        <v>59</v>
      </c>
      <c r="E446" s="15" t="s">
        <v>943</v>
      </c>
      <c r="F446" s="14"/>
      <c r="G446" s="16">
        <f>G447</f>
        <v>450000</v>
      </c>
      <c r="H446" s="16">
        <f>H447</f>
        <v>0</v>
      </c>
      <c r="I446" s="16">
        <f>I447</f>
        <v>450000</v>
      </c>
      <c r="J446" s="16">
        <f>J447</f>
        <v>0</v>
      </c>
    </row>
    <row r="447" spans="1:10" ht="24" x14ac:dyDescent="0.25">
      <c r="A447" s="18" t="s">
        <v>73</v>
      </c>
      <c r="B447" s="15" t="s">
        <v>241</v>
      </c>
      <c r="C447" s="15" t="s">
        <v>59</v>
      </c>
      <c r="D447" s="15" t="s">
        <v>59</v>
      </c>
      <c r="E447" s="15" t="s">
        <v>943</v>
      </c>
      <c r="F447" s="14">
        <v>600</v>
      </c>
      <c r="G447" s="16">
        <v>450000</v>
      </c>
      <c r="H447" s="16"/>
      <c r="I447" s="16">
        <v>450000</v>
      </c>
      <c r="J447" s="16"/>
    </row>
    <row r="448" spans="1:10" ht="24" x14ac:dyDescent="0.25">
      <c r="A448" s="18" t="s">
        <v>340</v>
      </c>
      <c r="B448" s="15" t="s">
        <v>241</v>
      </c>
      <c r="C448" s="15" t="s">
        <v>59</v>
      </c>
      <c r="D448" s="15" t="s">
        <v>59</v>
      </c>
      <c r="E448" s="15" t="s">
        <v>341</v>
      </c>
      <c r="F448" s="14"/>
      <c r="G448" s="16">
        <f>SUM(G449:G449)</f>
        <v>3300000</v>
      </c>
      <c r="H448" s="16">
        <f>SUM(H449:H449)</f>
        <v>0</v>
      </c>
      <c r="I448" s="16">
        <f>SUM(I449:I449)</f>
        <v>3300000</v>
      </c>
      <c r="J448" s="16">
        <f>SUM(J449:J449)</f>
        <v>0</v>
      </c>
    </row>
    <row r="449" spans="1:10" ht="24" x14ac:dyDescent="0.25">
      <c r="A449" s="18" t="s">
        <v>73</v>
      </c>
      <c r="B449" s="15" t="s">
        <v>241</v>
      </c>
      <c r="C449" s="15" t="s">
        <v>59</v>
      </c>
      <c r="D449" s="15" t="s">
        <v>59</v>
      </c>
      <c r="E449" s="15" t="s">
        <v>341</v>
      </c>
      <c r="F449" s="14">
        <v>600</v>
      </c>
      <c r="G449" s="16">
        <v>3300000</v>
      </c>
      <c r="H449" s="16"/>
      <c r="I449" s="16">
        <v>3300000</v>
      </c>
      <c r="J449" s="16"/>
    </row>
    <row r="450" spans="1:10" hidden="1" x14ac:dyDescent="0.25">
      <c r="A450" s="18" t="s">
        <v>21</v>
      </c>
      <c r="B450" s="15" t="s">
        <v>241</v>
      </c>
      <c r="C450" s="15" t="s">
        <v>59</v>
      </c>
      <c r="D450" s="15" t="s">
        <v>59</v>
      </c>
      <c r="E450" s="15" t="s">
        <v>22</v>
      </c>
      <c r="F450" s="14"/>
      <c r="G450" s="16">
        <f>G451+G455</f>
        <v>0</v>
      </c>
      <c r="H450" s="16">
        <f t="shared" ref="H450:J450" si="69">H451+H455</f>
        <v>0</v>
      </c>
      <c r="I450" s="16">
        <f t="shared" si="69"/>
        <v>0</v>
      </c>
      <c r="J450" s="16">
        <f t="shared" si="69"/>
        <v>0</v>
      </c>
    </row>
    <row r="451" spans="1:10" ht="24" hidden="1" x14ac:dyDescent="0.25">
      <c r="A451" s="18" t="s">
        <v>344</v>
      </c>
      <c r="B451" s="15" t="s">
        <v>241</v>
      </c>
      <c r="C451" s="15" t="s">
        <v>59</v>
      </c>
      <c r="D451" s="15" t="s">
        <v>59</v>
      </c>
      <c r="E451" s="15" t="s">
        <v>144</v>
      </c>
      <c r="F451" s="14"/>
      <c r="G451" s="16">
        <f>G452</f>
        <v>0</v>
      </c>
      <c r="H451" s="16">
        <f t="shared" ref="H451:J453" si="70">H452</f>
        <v>0</v>
      </c>
      <c r="I451" s="16">
        <f t="shared" si="70"/>
        <v>0</v>
      </c>
      <c r="J451" s="16">
        <f t="shared" si="70"/>
        <v>0</v>
      </c>
    </row>
    <row r="452" spans="1:10" ht="48" hidden="1" x14ac:dyDescent="0.25">
      <c r="A452" s="18" t="s">
        <v>345</v>
      </c>
      <c r="B452" s="15" t="s">
        <v>241</v>
      </c>
      <c r="C452" s="15" t="s">
        <v>59</v>
      </c>
      <c r="D452" s="15" t="s">
        <v>59</v>
      </c>
      <c r="E452" s="15" t="s">
        <v>346</v>
      </c>
      <c r="F452" s="14"/>
      <c r="G452" s="16">
        <f>G453</f>
        <v>0</v>
      </c>
      <c r="H452" s="16">
        <f t="shared" si="70"/>
        <v>0</v>
      </c>
      <c r="I452" s="16">
        <f t="shared" si="70"/>
        <v>0</v>
      </c>
      <c r="J452" s="16">
        <f t="shared" si="70"/>
        <v>0</v>
      </c>
    </row>
    <row r="453" spans="1:10" ht="60" hidden="1" x14ac:dyDescent="0.25">
      <c r="A453" s="18" t="s">
        <v>347</v>
      </c>
      <c r="B453" s="15" t="s">
        <v>241</v>
      </c>
      <c r="C453" s="15" t="s">
        <v>59</v>
      </c>
      <c r="D453" s="15" t="s">
        <v>59</v>
      </c>
      <c r="E453" s="15" t="s">
        <v>348</v>
      </c>
      <c r="F453" s="14"/>
      <c r="G453" s="16">
        <f>G454</f>
        <v>0</v>
      </c>
      <c r="H453" s="16">
        <f t="shared" si="70"/>
        <v>0</v>
      </c>
      <c r="I453" s="16">
        <f t="shared" si="70"/>
        <v>0</v>
      </c>
      <c r="J453" s="16">
        <f t="shared" si="70"/>
        <v>0</v>
      </c>
    </row>
    <row r="454" spans="1:10" ht="24" hidden="1" x14ac:dyDescent="0.25">
      <c r="A454" s="18" t="s">
        <v>73</v>
      </c>
      <c r="B454" s="15" t="s">
        <v>241</v>
      </c>
      <c r="C454" s="15" t="s">
        <v>59</v>
      </c>
      <c r="D454" s="15" t="s">
        <v>59</v>
      </c>
      <c r="E454" s="15" t="s">
        <v>348</v>
      </c>
      <c r="F454" s="14">
        <v>600</v>
      </c>
      <c r="G454" s="16">
        <v>0</v>
      </c>
      <c r="H454" s="16">
        <v>0</v>
      </c>
      <c r="I454" s="16">
        <v>0</v>
      </c>
      <c r="J454" s="16">
        <v>0</v>
      </c>
    </row>
    <row r="455" spans="1:10" hidden="1" x14ac:dyDescent="0.25">
      <c r="A455" s="18" t="s">
        <v>349</v>
      </c>
      <c r="B455" s="15" t="s">
        <v>241</v>
      </c>
      <c r="C455" s="15" t="s">
        <v>59</v>
      </c>
      <c r="D455" s="15" t="s">
        <v>59</v>
      </c>
      <c r="E455" s="15" t="s">
        <v>350</v>
      </c>
      <c r="F455" s="14"/>
      <c r="G455" s="16">
        <f>G456</f>
        <v>0</v>
      </c>
      <c r="H455" s="16">
        <f>H456</f>
        <v>0</v>
      </c>
      <c r="I455" s="16">
        <f>I456</f>
        <v>0</v>
      </c>
      <c r="J455" s="16">
        <f>J456</f>
        <v>0</v>
      </c>
    </row>
    <row r="456" spans="1:10" ht="48" hidden="1" x14ac:dyDescent="0.25">
      <c r="A456" s="18" t="s">
        <v>351</v>
      </c>
      <c r="B456" s="15" t="s">
        <v>241</v>
      </c>
      <c r="C456" s="15" t="s">
        <v>59</v>
      </c>
      <c r="D456" s="15" t="s">
        <v>59</v>
      </c>
      <c r="E456" s="15" t="s">
        <v>352</v>
      </c>
      <c r="F456" s="14"/>
      <c r="G456" s="16">
        <f>G457</f>
        <v>0</v>
      </c>
      <c r="H456" s="16">
        <f t="shared" ref="H456:J457" si="71">H457</f>
        <v>0</v>
      </c>
      <c r="I456" s="16">
        <f t="shared" si="71"/>
        <v>0</v>
      </c>
      <c r="J456" s="16">
        <f t="shared" si="71"/>
        <v>0</v>
      </c>
    </row>
    <row r="457" spans="1:10" ht="60" hidden="1" x14ac:dyDescent="0.25">
      <c r="A457" s="18" t="s">
        <v>353</v>
      </c>
      <c r="B457" s="15" t="s">
        <v>241</v>
      </c>
      <c r="C457" s="15" t="s">
        <v>59</v>
      </c>
      <c r="D457" s="15" t="s">
        <v>59</v>
      </c>
      <c r="E457" s="15" t="s">
        <v>354</v>
      </c>
      <c r="F457" s="14"/>
      <c r="G457" s="16">
        <f>G458</f>
        <v>0</v>
      </c>
      <c r="H457" s="16">
        <f t="shared" si="71"/>
        <v>0</v>
      </c>
      <c r="I457" s="16">
        <f t="shared" si="71"/>
        <v>0</v>
      </c>
      <c r="J457" s="16">
        <f t="shared" si="71"/>
        <v>0</v>
      </c>
    </row>
    <row r="458" spans="1:10" hidden="1" x14ac:dyDescent="0.25">
      <c r="A458" s="18" t="s">
        <v>62</v>
      </c>
      <c r="B458" s="15" t="s">
        <v>241</v>
      </c>
      <c r="C458" s="15" t="s">
        <v>59</v>
      </c>
      <c r="D458" s="15" t="s">
        <v>59</v>
      </c>
      <c r="E458" s="15" t="s">
        <v>354</v>
      </c>
      <c r="F458" s="14">
        <v>800</v>
      </c>
      <c r="G458" s="16">
        <v>0</v>
      </c>
      <c r="H458" s="16">
        <v>0</v>
      </c>
      <c r="I458" s="16">
        <v>0</v>
      </c>
      <c r="J458" s="16">
        <v>0</v>
      </c>
    </row>
    <row r="459" spans="1:10" x14ac:dyDescent="0.25">
      <c r="A459" s="18" t="s">
        <v>355</v>
      </c>
      <c r="B459" s="15" t="s">
        <v>241</v>
      </c>
      <c r="C459" s="15" t="s">
        <v>59</v>
      </c>
      <c r="D459" s="15" t="s">
        <v>356</v>
      </c>
      <c r="E459" s="15"/>
      <c r="F459" s="14"/>
      <c r="G459" s="16">
        <f>G460</f>
        <v>87859601.649999991</v>
      </c>
      <c r="H459" s="16">
        <f>H460</f>
        <v>0</v>
      </c>
      <c r="I459" s="16">
        <f>I460</f>
        <v>87992882.379999995</v>
      </c>
      <c r="J459" s="16">
        <f>J460</f>
        <v>0</v>
      </c>
    </row>
    <row r="460" spans="1:10" ht="24" x14ac:dyDescent="0.25">
      <c r="A460" s="18" t="s">
        <v>357</v>
      </c>
      <c r="B460" s="15" t="s">
        <v>241</v>
      </c>
      <c r="C460" s="15" t="s">
        <v>59</v>
      </c>
      <c r="D460" s="15" t="s">
        <v>356</v>
      </c>
      <c r="E460" s="15" t="s">
        <v>243</v>
      </c>
      <c r="F460" s="14"/>
      <c r="G460" s="16">
        <f>G461+G512</f>
        <v>87859601.649999991</v>
      </c>
      <c r="H460" s="16">
        <f>H461+H512</f>
        <v>0</v>
      </c>
      <c r="I460" s="16">
        <f>I461+I512</f>
        <v>87992882.379999995</v>
      </c>
      <c r="J460" s="16">
        <f>J461+J512</f>
        <v>0</v>
      </c>
    </row>
    <row r="461" spans="1:10" ht="24" x14ac:dyDescent="0.25">
      <c r="A461" s="18" t="s">
        <v>244</v>
      </c>
      <c r="B461" s="15" t="s">
        <v>241</v>
      </c>
      <c r="C461" s="15" t="s">
        <v>59</v>
      </c>
      <c r="D461" s="15" t="s">
        <v>356</v>
      </c>
      <c r="E461" s="15" t="s">
        <v>245</v>
      </c>
      <c r="F461" s="14"/>
      <c r="G461" s="16">
        <f>G462+G475+G488+G499</f>
        <v>85530304.549999997</v>
      </c>
      <c r="H461" s="16">
        <f>H462+H475+H488+H499</f>
        <v>0</v>
      </c>
      <c r="I461" s="16">
        <f>I462+I475+I488+I499</f>
        <v>85648156.810000002</v>
      </c>
      <c r="J461" s="16">
        <f>J462+J475+J488+J499</f>
        <v>0</v>
      </c>
    </row>
    <row r="462" spans="1:10" ht="36" x14ac:dyDescent="0.25">
      <c r="A462" s="18" t="s">
        <v>275</v>
      </c>
      <c r="B462" s="15" t="s">
        <v>241</v>
      </c>
      <c r="C462" s="15" t="s">
        <v>59</v>
      </c>
      <c r="D462" s="15" t="s">
        <v>356</v>
      </c>
      <c r="E462" s="15" t="s">
        <v>276</v>
      </c>
      <c r="F462" s="14"/>
      <c r="G462" s="16">
        <f>G463+G467+G469+G471+G465+G473</f>
        <v>2558900</v>
      </c>
      <c r="H462" s="16">
        <f t="shared" ref="H462:J462" si="72">H463+H467+H469+H471+H465+H473</f>
        <v>0</v>
      </c>
      <c r="I462" s="16">
        <f>I463+I467+I469+I471+I465+I473</f>
        <v>2558900</v>
      </c>
      <c r="J462" s="16">
        <f t="shared" si="72"/>
        <v>0</v>
      </c>
    </row>
    <row r="463" spans="1:10" ht="24" x14ac:dyDescent="0.25">
      <c r="A463" s="18" t="s">
        <v>358</v>
      </c>
      <c r="B463" s="15" t="s">
        <v>241</v>
      </c>
      <c r="C463" s="15" t="s">
        <v>59</v>
      </c>
      <c r="D463" s="15" t="s">
        <v>356</v>
      </c>
      <c r="E463" s="15" t="s">
        <v>359</v>
      </c>
      <c r="F463" s="14"/>
      <c r="G463" s="16">
        <f>G464</f>
        <v>290000</v>
      </c>
      <c r="H463" s="16">
        <f>H464</f>
        <v>0</v>
      </c>
      <c r="I463" s="16">
        <f>I464</f>
        <v>290000</v>
      </c>
      <c r="J463" s="16">
        <f>J464</f>
        <v>0</v>
      </c>
    </row>
    <row r="464" spans="1:10" ht="24" x14ac:dyDescent="0.25">
      <c r="A464" s="18" t="s">
        <v>73</v>
      </c>
      <c r="B464" s="14">
        <v>707</v>
      </c>
      <c r="C464" s="15" t="s">
        <v>59</v>
      </c>
      <c r="D464" s="15" t="s">
        <v>356</v>
      </c>
      <c r="E464" s="15" t="s">
        <v>359</v>
      </c>
      <c r="F464" s="15" t="s">
        <v>146</v>
      </c>
      <c r="G464" s="16">
        <v>290000</v>
      </c>
      <c r="H464" s="16"/>
      <c r="I464" s="16">
        <v>290000</v>
      </c>
      <c r="J464" s="16"/>
    </row>
    <row r="465" spans="1:10" ht="24" hidden="1" x14ac:dyDescent="0.25">
      <c r="A465" s="18" t="s">
        <v>360</v>
      </c>
      <c r="B465" s="14">
        <v>707</v>
      </c>
      <c r="C465" s="15" t="s">
        <v>59</v>
      </c>
      <c r="D465" s="15" t="s">
        <v>356</v>
      </c>
      <c r="E465" s="15" t="s">
        <v>361</v>
      </c>
      <c r="F465" s="15"/>
      <c r="G465" s="16">
        <f>G466</f>
        <v>0</v>
      </c>
      <c r="H465" s="16">
        <f>H466</f>
        <v>0</v>
      </c>
      <c r="I465" s="16">
        <f>I466</f>
        <v>0</v>
      </c>
      <c r="J465" s="16">
        <f>J466</f>
        <v>0</v>
      </c>
    </row>
    <row r="466" spans="1:10" ht="24" hidden="1" x14ac:dyDescent="0.25">
      <c r="A466" s="18" t="s">
        <v>30</v>
      </c>
      <c r="B466" s="14">
        <v>707</v>
      </c>
      <c r="C466" s="15" t="s">
        <v>59</v>
      </c>
      <c r="D466" s="15" t="s">
        <v>356</v>
      </c>
      <c r="E466" s="15" t="s">
        <v>361</v>
      </c>
      <c r="F466" s="15" t="s">
        <v>362</v>
      </c>
      <c r="G466" s="16">
        <v>0</v>
      </c>
      <c r="H466" s="16"/>
      <c r="I466" s="16">
        <v>0</v>
      </c>
      <c r="J466" s="16"/>
    </row>
    <row r="467" spans="1:10" x14ac:dyDescent="0.25">
      <c r="A467" s="18" t="s">
        <v>363</v>
      </c>
      <c r="B467" s="15" t="s">
        <v>241</v>
      </c>
      <c r="C467" s="15" t="s">
        <v>59</v>
      </c>
      <c r="D467" s="15" t="s">
        <v>356</v>
      </c>
      <c r="E467" s="15" t="s">
        <v>364</v>
      </c>
      <c r="F467" s="14"/>
      <c r="G467" s="16">
        <f>G468</f>
        <v>1768900</v>
      </c>
      <c r="H467" s="16">
        <f>H468</f>
        <v>0</v>
      </c>
      <c r="I467" s="16">
        <f>I468</f>
        <v>1768900</v>
      </c>
      <c r="J467" s="16">
        <f>J468</f>
        <v>0</v>
      </c>
    </row>
    <row r="468" spans="1:10" ht="24" x14ac:dyDescent="0.25">
      <c r="A468" s="18" t="s">
        <v>73</v>
      </c>
      <c r="B468" s="14">
        <v>707</v>
      </c>
      <c r="C468" s="15" t="s">
        <v>59</v>
      </c>
      <c r="D468" s="15" t="s">
        <v>356</v>
      </c>
      <c r="E468" s="15" t="s">
        <v>364</v>
      </c>
      <c r="F468" s="15" t="s">
        <v>146</v>
      </c>
      <c r="G468" s="16">
        <v>1768900</v>
      </c>
      <c r="H468" s="16"/>
      <c r="I468" s="16">
        <v>1768900</v>
      </c>
      <c r="J468" s="16"/>
    </row>
    <row r="469" spans="1:10" ht="48" x14ac:dyDescent="0.25">
      <c r="A469" s="18" t="s">
        <v>365</v>
      </c>
      <c r="B469" s="15" t="s">
        <v>241</v>
      </c>
      <c r="C469" s="15" t="s">
        <v>59</v>
      </c>
      <c r="D469" s="15" t="s">
        <v>356</v>
      </c>
      <c r="E469" s="15" t="s">
        <v>366</v>
      </c>
      <c r="F469" s="14"/>
      <c r="G469" s="16">
        <f>G470</f>
        <v>500000</v>
      </c>
      <c r="H469" s="16">
        <f>H470</f>
        <v>0</v>
      </c>
      <c r="I469" s="16">
        <f>I470</f>
        <v>500000</v>
      </c>
      <c r="J469" s="16">
        <f>J470</f>
        <v>0</v>
      </c>
    </row>
    <row r="470" spans="1:10" ht="24" x14ac:dyDescent="0.25">
      <c r="A470" s="18" t="s">
        <v>73</v>
      </c>
      <c r="B470" s="14">
        <v>707</v>
      </c>
      <c r="C470" s="15" t="s">
        <v>59</v>
      </c>
      <c r="D470" s="15" t="s">
        <v>356</v>
      </c>
      <c r="E470" s="15" t="s">
        <v>366</v>
      </c>
      <c r="F470" s="15" t="s">
        <v>146</v>
      </c>
      <c r="G470" s="16">
        <v>500000</v>
      </c>
      <c r="H470" s="16"/>
      <c r="I470" s="16">
        <v>500000</v>
      </c>
      <c r="J470" s="16"/>
    </row>
    <row r="471" spans="1:10" ht="24" hidden="1" x14ac:dyDescent="0.25">
      <c r="A471" s="18" t="s">
        <v>367</v>
      </c>
      <c r="B471" s="15" t="s">
        <v>241</v>
      </c>
      <c r="C471" s="15" t="s">
        <v>59</v>
      </c>
      <c r="D471" s="15" t="s">
        <v>356</v>
      </c>
      <c r="E471" s="15" t="s">
        <v>368</v>
      </c>
      <c r="F471" s="14"/>
      <c r="G471" s="16">
        <f>G472</f>
        <v>0</v>
      </c>
      <c r="H471" s="16">
        <f>H472</f>
        <v>0</v>
      </c>
      <c r="I471" s="16">
        <f>I472</f>
        <v>0</v>
      </c>
      <c r="J471" s="16">
        <f>J472</f>
        <v>0</v>
      </c>
    </row>
    <row r="472" spans="1:10" ht="24" hidden="1" x14ac:dyDescent="0.25">
      <c r="A472" s="18" t="s">
        <v>30</v>
      </c>
      <c r="B472" s="14">
        <v>707</v>
      </c>
      <c r="C472" s="15" t="s">
        <v>59</v>
      </c>
      <c r="D472" s="15" t="s">
        <v>356</v>
      </c>
      <c r="E472" s="15" t="s">
        <v>368</v>
      </c>
      <c r="F472" s="15" t="s">
        <v>362</v>
      </c>
      <c r="G472" s="16">
        <f>35900-35900</f>
        <v>0</v>
      </c>
      <c r="H472" s="16"/>
      <c r="I472" s="16">
        <f>35900-35900</f>
        <v>0</v>
      </c>
      <c r="J472" s="16"/>
    </row>
    <row r="473" spans="1:10" ht="24" hidden="1" x14ac:dyDescent="0.25">
      <c r="A473" s="18" t="s">
        <v>367</v>
      </c>
      <c r="B473" s="15" t="s">
        <v>241</v>
      </c>
      <c r="C473" s="15" t="s">
        <v>59</v>
      </c>
      <c r="D473" s="15" t="s">
        <v>356</v>
      </c>
      <c r="E473" s="15" t="s">
        <v>369</v>
      </c>
      <c r="F473" s="14"/>
      <c r="G473" s="16">
        <f>G474</f>
        <v>0</v>
      </c>
      <c r="H473" s="16">
        <f t="shared" ref="H473:J473" si="73">H474</f>
        <v>0</v>
      </c>
      <c r="I473" s="16">
        <f t="shared" si="73"/>
        <v>0</v>
      </c>
      <c r="J473" s="16">
        <f t="shared" si="73"/>
        <v>0</v>
      </c>
    </row>
    <row r="474" spans="1:10" ht="24" hidden="1" x14ac:dyDescent="0.25">
      <c r="A474" s="18" t="s">
        <v>30</v>
      </c>
      <c r="B474" s="14">
        <v>707</v>
      </c>
      <c r="C474" s="15" t="s">
        <v>59</v>
      </c>
      <c r="D474" s="15" t="s">
        <v>356</v>
      </c>
      <c r="E474" s="15" t="s">
        <v>369</v>
      </c>
      <c r="F474" s="15" t="s">
        <v>362</v>
      </c>
      <c r="G474" s="16">
        <v>0</v>
      </c>
      <c r="H474" s="16"/>
      <c r="I474" s="16">
        <v>0</v>
      </c>
      <c r="J474" s="16"/>
    </row>
    <row r="475" spans="1:10" ht="24" x14ac:dyDescent="0.25">
      <c r="A475" s="20" t="s">
        <v>370</v>
      </c>
      <c r="B475" s="28" t="s">
        <v>241</v>
      </c>
      <c r="C475" s="28" t="s">
        <v>59</v>
      </c>
      <c r="D475" s="28" t="s">
        <v>356</v>
      </c>
      <c r="E475" s="33" t="s">
        <v>371</v>
      </c>
      <c r="F475" s="15"/>
      <c r="G475" s="16">
        <f>G476+G478+G480+G482+G484+G486</f>
        <v>45094762.449999996</v>
      </c>
      <c r="H475" s="16">
        <f>H476+H478+H480+H482+H484+H486</f>
        <v>0</v>
      </c>
      <c r="I475" s="16">
        <f>I476+I478+I480+I482+I484+I486</f>
        <v>45111636.350000001</v>
      </c>
      <c r="J475" s="16">
        <f>J476+J478+J480+J482+J484+J486</f>
        <v>0</v>
      </c>
    </row>
    <row r="476" spans="1:10" ht="36" x14ac:dyDescent="0.25">
      <c r="A476" s="18" t="s">
        <v>31</v>
      </c>
      <c r="B476" s="15" t="s">
        <v>241</v>
      </c>
      <c r="C476" s="15" t="s">
        <v>59</v>
      </c>
      <c r="D476" s="15" t="s">
        <v>356</v>
      </c>
      <c r="E476" s="15" t="s">
        <v>372</v>
      </c>
      <c r="F476" s="14"/>
      <c r="G476" s="16">
        <f>G477</f>
        <v>945700</v>
      </c>
      <c r="H476" s="16">
        <f>H477</f>
        <v>0</v>
      </c>
      <c r="I476" s="16">
        <f>I477</f>
        <v>945700</v>
      </c>
      <c r="J476" s="16">
        <f>J477</f>
        <v>0</v>
      </c>
    </row>
    <row r="477" spans="1:10" ht="24" x14ac:dyDescent="0.25">
      <c r="A477" s="18" t="s">
        <v>73</v>
      </c>
      <c r="B477" s="15" t="s">
        <v>241</v>
      </c>
      <c r="C477" s="15" t="s">
        <v>59</v>
      </c>
      <c r="D477" s="15" t="s">
        <v>356</v>
      </c>
      <c r="E477" s="15" t="s">
        <v>372</v>
      </c>
      <c r="F477" s="14">
        <v>600</v>
      </c>
      <c r="G477" s="16">
        <v>945700</v>
      </c>
      <c r="H477" s="16"/>
      <c r="I477" s="16">
        <v>945700</v>
      </c>
      <c r="J477" s="16"/>
    </row>
    <row r="478" spans="1:10" ht="24" x14ac:dyDescent="0.25">
      <c r="A478" s="20" t="s">
        <v>151</v>
      </c>
      <c r="B478" s="15" t="s">
        <v>241</v>
      </c>
      <c r="C478" s="15" t="s">
        <v>59</v>
      </c>
      <c r="D478" s="15" t="s">
        <v>356</v>
      </c>
      <c r="E478" s="15" t="s">
        <v>373</v>
      </c>
      <c r="F478" s="14"/>
      <c r="G478" s="16">
        <f>G479</f>
        <v>41012014.969999999</v>
      </c>
      <c r="H478" s="16">
        <f>H479</f>
        <v>0</v>
      </c>
      <c r="I478" s="16">
        <f>I479</f>
        <v>41012014.969999999</v>
      </c>
      <c r="J478" s="16">
        <f>J479</f>
        <v>0</v>
      </c>
    </row>
    <row r="479" spans="1:10" ht="24" x14ac:dyDescent="0.25">
      <c r="A479" s="18" t="s">
        <v>73</v>
      </c>
      <c r="B479" s="15" t="s">
        <v>241</v>
      </c>
      <c r="C479" s="15" t="s">
        <v>59</v>
      </c>
      <c r="D479" s="15" t="s">
        <v>356</v>
      </c>
      <c r="E479" s="15" t="s">
        <v>373</v>
      </c>
      <c r="F479" s="14">
        <v>600</v>
      </c>
      <c r="G479" s="16">
        <v>41012014.969999999</v>
      </c>
      <c r="H479" s="16"/>
      <c r="I479" s="16">
        <v>41012014.969999999</v>
      </c>
      <c r="J479" s="16"/>
    </row>
    <row r="480" spans="1:10" ht="24" x14ac:dyDescent="0.25">
      <c r="A480" s="20" t="s">
        <v>153</v>
      </c>
      <c r="B480" s="15" t="s">
        <v>241</v>
      </c>
      <c r="C480" s="15" t="s">
        <v>59</v>
      </c>
      <c r="D480" s="15" t="s">
        <v>356</v>
      </c>
      <c r="E480" s="15" t="s">
        <v>374</v>
      </c>
      <c r="F480" s="14"/>
      <c r="G480" s="16">
        <f>G481</f>
        <v>323500</v>
      </c>
      <c r="H480" s="16">
        <f>H481</f>
        <v>0</v>
      </c>
      <c r="I480" s="16">
        <f>I481</f>
        <v>323500</v>
      </c>
      <c r="J480" s="16">
        <f>J481</f>
        <v>0</v>
      </c>
    </row>
    <row r="481" spans="1:10" ht="24" x14ac:dyDescent="0.25">
      <c r="A481" s="18" t="s">
        <v>73</v>
      </c>
      <c r="B481" s="15" t="s">
        <v>241</v>
      </c>
      <c r="C481" s="15" t="s">
        <v>59</v>
      </c>
      <c r="D481" s="15" t="s">
        <v>356</v>
      </c>
      <c r="E481" s="15" t="s">
        <v>374</v>
      </c>
      <c r="F481" s="14">
        <v>600</v>
      </c>
      <c r="G481" s="16">
        <v>323500</v>
      </c>
      <c r="H481" s="16"/>
      <c r="I481" s="16">
        <v>323500</v>
      </c>
      <c r="J481" s="16"/>
    </row>
    <row r="482" spans="1:10" ht="24" x14ac:dyDescent="0.25">
      <c r="A482" s="20" t="s">
        <v>155</v>
      </c>
      <c r="B482" s="15" t="s">
        <v>241</v>
      </c>
      <c r="C482" s="15" t="s">
        <v>59</v>
      </c>
      <c r="D482" s="15" t="s">
        <v>356</v>
      </c>
      <c r="E482" s="15" t="s">
        <v>375</v>
      </c>
      <c r="F482" s="14"/>
      <c r="G482" s="16">
        <f>G483</f>
        <v>421847.48</v>
      </c>
      <c r="H482" s="16">
        <f>H483</f>
        <v>0</v>
      </c>
      <c r="I482" s="16">
        <f>I483</f>
        <v>438721.38</v>
      </c>
      <c r="J482" s="16">
        <f>J483</f>
        <v>0</v>
      </c>
    </row>
    <row r="483" spans="1:10" ht="24" x14ac:dyDescent="0.25">
      <c r="A483" s="18" t="s">
        <v>73</v>
      </c>
      <c r="B483" s="15" t="s">
        <v>241</v>
      </c>
      <c r="C483" s="15" t="s">
        <v>59</v>
      </c>
      <c r="D483" s="15" t="s">
        <v>356</v>
      </c>
      <c r="E483" s="15" t="s">
        <v>375</v>
      </c>
      <c r="F483" s="14">
        <v>600</v>
      </c>
      <c r="G483" s="16">
        <v>421847.48</v>
      </c>
      <c r="H483" s="16"/>
      <c r="I483" s="16">
        <v>438721.38</v>
      </c>
      <c r="J483" s="16"/>
    </row>
    <row r="484" spans="1:10" ht="24" x14ac:dyDescent="0.25">
      <c r="A484" s="20" t="s">
        <v>157</v>
      </c>
      <c r="B484" s="15" t="s">
        <v>241</v>
      </c>
      <c r="C484" s="15" t="s">
        <v>59</v>
      </c>
      <c r="D484" s="15" t="s">
        <v>356</v>
      </c>
      <c r="E484" s="15" t="s">
        <v>376</v>
      </c>
      <c r="F484" s="14"/>
      <c r="G484" s="16">
        <f>G485</f>
        <v>2391700</v>
      </c>
      <c r="H484" s="16">
        <f>H485</f>
        <v>0</v>
      </c>
      <c r="I484" s="16">
        <f>I485</f>
        <v>2391700</v>
      </c>
      <c r="J484" s="16">
        <f>J485</f>
        <v>0</v>
      </c>
    </row>
    <row r="485" spans="1:10" ht="24" x14ac:dyDescent="0.25">
      <c r="A485" s="18" t="s">
        <v>73</v>
      </c>
      <c r="B485" s="15" t="s">
        <v>241</v>
      </c>
      <c r="C485" s="15" t="s">
        <v>59</v>
      </c>
      <c r="D485" s="15" t="s">
        <v>356</v>
      </c>
      <c r="E485" s="15" t="s">
        <v>376</v>
      </c>
      <c r="F485" s="14">
        <v>600</v>
      </c>
      <c r="G485" s="16">
        <v>2391700</v>
      </c>
      <c r="H485" s="16"/>
      <c r="I485" s="16">
        <v>2391700</v>
      </c>
      <c r="J485" s="16"/>
    </row>
    <row r="486" spans="1:10" ht="24" hidden="1" x14ac:dyDescent="0.25">
      <c r="A486" s="18" t="s">
        <v>325</v>
      </c>
      <c r="B486" s="28" t="s">
        <v>241</v>
      </c>
      <c r="C486" s="28" t="s">
        <v>59</v>
      </c>
      <c r="D486" s="28" t="s">
        <v>356</v>
      </c>
      <c r="E486" s="33" t="s">
        <v>377</v>
      </c>
      <c r="F486" s="15"/>
      <c r="G486" s="16">
        <f>G487</f>
        <v>0</v>
      </c>
      <c r="H486" s="16">
        <f>H487</f>
        <v>0</v>
      </c>
      <c r="I486" s="16">
        <f>I487</f>
        <v>0</v>
      </c>
      <c r="J486" s="16">
        <f>J487</f>
        <v>0</v>
      </c>
    </row>
    <row r="487" spans="1:10" ht="24" hidden="1" x14ac:dyDescent="0.25">
      <c r="A487" s="18" t="s">
        <v>73</v>
      </c>
      <c r="B487" s="28" t="s">
        <v>241</v>
      </c>
      <c r="C487" s="28" t="s">
        <v>59</v>
      </c>
      <c r="D487" s="28" t="s">
        <v>356</v>
      </c>
      <c r="E487" s="33" t="s">
        <v>377</v>
      </c>
      <c r="F487" s="15" t="s">
        <v>146</v>
      </c>
      <c r="G487" s="16">
        <v>0</v>
      </c>
      <c r="H487" s="16"/>
      <c r="I487" s="16">
        <v>0</v>
      </c>
      <c r="J487" s="16"/>
    </row>
    <row r="488" spans="1:10" ht="36" x14ac:dyDescent="0.25">
      <c r="A488" s="20" t="s">
        <v>378</v>
      </c>
      <c r="B488" s="28" t="s">
        <v>241</v>
      </c>
      <c r="C488" s="28" t="s">
        <v>59</v>
      </c>
      <c r="D488" s="28" t="s">
        <v>356</v>
      </c>
      <c r="E488" s="33" t="s">
        <v>379</v>
      </c>
      <c r="F488" s="15"/>
      <c r="G488" s="16">
        <f>G489+G491+G493+G495+G497</f>
        <v>20622764.739999998</v>
      </c>
      <c r="H488" s="16">
        <f>H489+H491+H493+H495+H497</f>
        <v>0</v>
      </c>
      <c r="I488" s="16">
        <f>I489+I491+I493+I495+I497</f>
        <v>20641791.949999999</v>
      </c>
      <c r="J488" s="16">
        <f>J489+J491+J493+J495+J497</f>
        <v>0</v>
      </c>
    </row>
    <row r="489" spans="1:10" ht="36" x14ac:dyDescent="0.25">
      <c r="A489" s="18" t="s">
        <v>31</v>
      </c>
      <c r="B489" s="15" t="s">
        <v>241</v>
      </c>
      <c r="C489" s="15" t="s">
        <v>59</v>
      </c>
      <c r="D489" s="15" t="s">
        <v>356</v>
      </c>
      <c r="E489" s="15" t="s">
        <v>380</v>
      </c>
      <c r="F489" s="14"/>
      <c r="G489" s="16">
        <f>G490</f>
        <v>279300</v>
      </c>
      <c r="H489" s="16">
        <f>H490</f>
        <v>0</v>
      </c>
      <c r="I489" s="16">
        <f>I490</f>
        <v>279300</v>
      </c>
      <c r="J489" s="16">
        <f>J490</f>
        <v>0</v>
      </c>
    </row>
    <row r="490" spans="1:10" ht="24" x14ac:dyDescent="0.25">
      <c r="A490" s="18" t="s">
        <v>73</v>
      </c>
      <c r="B490" s="15" t="s">
        <v>241</v>
      </c>
      <c r="C490" s="15" t="s">
        <v>59</v>
      </c>
      <c r="D490" s="15" t="s">
        <v>356</v>
      </c>
      <c r="E490" s="15" t="s">
        <v>380</v>
      </c>
      <c r="F490" s="14">
        <v>600</v>
      </c>
      <c r="G490" s="16">
        <v>279300</v>
      </c>
      <c r="H490" s="16"/>
      <c r="I490" s="16">
        <v>279300</v>
      </c>
      <c r="J490" s="16"/>
    </row>
    <row r="491" spans="1:10" ht="24" x14ac:dyDescent="0.25">
      <c r="A491" s="20" t="s">
        <v>151</v>
      </c>
      <c r="B491" s="15" t="s">
        <v>241</v>
      </c>
      <c r="C491" s="15" t="s">
        <v>59</v>
      </c>
      <c r="D491" s="15" t="s">
        <v>356</v>
      </c>
      <c r="E491" s="15" t="s">
        <v>381</v>
      </c>
      <c r="F491" s="14"/>
      <c r="G491" s="16">
        <f>G492</f>
        <v>16869220.5</v>
      </c>
      <c r="H491" s="16">
        <f>H492</f>
        <v>0</v>
      </c>
      <c r="I491" s="16">
        <f>I492</f>
        <v>16869220.5</v>
      </c>
      <c r="J491" s="16">
        <f>J492</f>
        <v>0</v>
      </c>
    </row>
    <row r="492" spans="1:10" ht="24" x14ac:dyDescent="0.25">
      <c r="A492" s="18" t="s">
        <v>73</v>
      </c>
      <c r="B492" s="15" t="s">
        <v>241</v>
      </c>
      <c r="C492" s="15" t="s">
        <v>59</v>
      </c>
      <c r="D492" s="15" t="s">
        <v>356</v>
      </c>
      <c r="E492" s="15" t="s">
        <v>381</v>
      </c>
      <c r="F492" s="14">
        <v>600</v>
      </c>
      <c r="G492" s="16">
        <v>16869220.5</v>
      </c>
      <c r="H492" s="16"/>
      <c r="I492" s="16">
        <v>16869220.5</v>
      </c>
      <c r="J492" s="16"/>
    </row>
    <row r="493" spans="1:10" ht="24" x14ac:dyDescent="0.25">
      <c r="A493" s="20" t="s">
        <v>153</v>
      </c>
      <c r="B493" s="15" t="s">
        <v>241</v>
      </c>
      <c r="C493" s="15" t="s">
        <v>59</v>
      </c>
      <c r="D493" s="15" t="s">
        <v>356</v>
      </c>
      <c r="E493" s="15" t="s">
        <v>382</v>
      </c>
      <c r="F493" s="14"/>
      <c r="G493" s="16">
        <f>G494</f>
        <v>542393</v>
      </c>
      <c r="H493" s="16">
        <f>H494</f>
        <v>0</v>
      </c>
      <c r="I493" s="16">
        <f>I494</f>
        <v>542393</v>
      </c>
      <c r="J493" s="16">
        <f>J494</f>
        <v>0</v>
      </c>
    </row>
    <row r="494" spans="1:10" ht="24" x14ac:dyDescent="0.25">
      <c r="A494" s="18" t="s">
        <v>73</v>
      </c>
      <c r="B494" s="15" t="s">
        <v>241</v>
      </c>
      <c r="C494" s="15" t="s">
        <v>59</v>
      </c>
      <c r="D494" s="15" t="s">
        <v>356</v>
      </c>
      <c r="E494" s="15" t="s">
        <v>382</v>
      </c>
      <c r="F494" s="14">
        <v>600</v>
      </c>
      <c r="G494" s="16">
        <v>542393</v>
      </c>
      <c r="H494" s="16"/>
      <c r="I494" s="16">
        <v>542393</v>
      </c>
      <c r="J494" s="16"/>
    </row>
    <row r="495" spans="1:10" ht="24" x14ac:dyDescent="0.25">
      <c r="A495" s="20" t="s">
        <v>155</v>
      </c>
      <c r="B495" s="15" t="s">
        <v>241</v>
      </c>
      <c r="C495" s="15" t="s">
        <v>59</v>
      </c>
      <c r="D495" s="15" t="s">
        <v>356</v>
      </c>
      <c r="E495" s="15" t="s">
        <v>383</v>
      </c>
      <c r="F495" s="14"/>
      <c r="G495" s="16">
        <f>G496</f>
        <v>475680.24</v>
      </c>
      <c r="H495" s="16">
        <f>H496</f>
        <v>0</v>
      </c>
      <c r="I495" s="16">
        <f>I496</f>
        <v>494707.45</v>
      </c>
      <c r="J495" s="16">
        <f>J496</f>
        <v>0</v>
      </c>
    </row>
    <row r="496" spans="1:10" ht="24" x14ac:dyDescent="0.25">
      <c r="A496" s="18" t="s">
        <v>73</v>
      </c>
      <c r="B496" s="15" t="s">
        <v>241</v>
      </c>
      <c r="C496" s="15" t="s">
        <v>59</v>
      </c>
      <c r="D496" s="15" t="s">
        <v>356</v>
      </c>
      <c r="E496" s="15" t="s">
        <v>383</v>
      </c>
      <c r="F496" s="14">
        <v>600</v>
      </c>
      <c r="G496" s="16">
        <v>475680.24</v>
      </c>
      <c r="H496" s="16"/>
      <c r="I496" s="16">
        <v>494707.45</v>
      </c>
      <c r="J496" s="16"/>
    </row>
    <row r="497" spans="1:10" ht="24" x14ac:dyDescent="0.25">
      <c r="A497" s="20" t="s">
        <v>157</v>
      </c>
      <c r="B497" s="15" t="s">
        <v>241</v>
      </c>
      <c r="C497" s="15" t="s">
        <v>59</v>
      </c>
      <c r="D497" s="15" t="s">
        <v>356</v>
      </c>
      <c r="E497" s="15" t="s">
        <v>384</v>
      </c>
      <c r="F497" s="14"/>
      <c r="G497" s="16">
        <f>G498</f>
        <v>2456171</v>
      </c>
      <c r="H497" s="16">
        <f>H498</f>
        <v>0</v>
      </c>
      <c r="I497" s="16">
        <f>I498</f>
        <v>2456171</v>
      </c>
      <c r="J497" s="16">
        <f>J498</f>
        <v>0</v>
      </c>
    </row>
    <row r="498" spans="1:10" ht="24" x14ac:dyDescent="0.25">
      <c r="A498" s="18" t="s">
        <v>73</v>
      </c>
      <c r="B498" s="15" t="s">
        <v>241</v>
      </c>
      <c r="C498" s="15" t="s">
        <v>59</v>
      </c>
      <c r="D498" s="15" t="s">
        <v>356</v>
      </c>
      <c r="E498" s="15" t="s">
        <v>384</v>
      </c>
      <c r="F498" s="14">
        <v>600</v>
      </c>
      <c r="G498" s="16">
        <v>2456171</v>
      </c>
      <c r="H498" s="16"/>
      <c r="I498" s="16">
        <v>2456171</v>
      </c>
      <c r="J498" s="16"/>
    </row>
    <row r="499" spans="1:10" ht="24" x14ac:dyDescent="0.25">
      <c r="A499" s="20" t="s">
        <v>385</v>
      </c>
      <c r="B499" s="15" t="s">
        <v>241</v>
      </c>
      <c r="C499" s="15" t="s">
        <v>59</v>
      </c>
      <c r="D499" s="15" t="s">
        <v>356</v>
      </c>
      <c r="E499" s="15" t="s">
        <v>386</v>
      </c>
      <c r="F499" s="14"/>
      <c r="G499" s="16">
        <f>G500+G502+G504+G506+G508+G510</f>
        <v>17253877.359999999</v>
      </c>
      <c r="H499" s="16">
        <f t="shared" ref="H499:J499" si="74">H500+H502+H504+H506+H508+H510</f>
        <v>0</v>
      </c>
      <c r="I499" s="16">
        <f t="shared" si="74"/>
        <v>17335828.509999998</v>
      </c>
      <c r="J499" s="16">
        <f t="shared" si="74"/>
        <v>0</v>
      </c>
    </row>
    <row r="500" spans="1:10" ht="36" x14ac:dyDescent="0.25">
      <c r="A500" s="18" t="s">
        <v>31</v>
      </c>
      <c r="B500" s="15" t="s">
        <v>241</v>
      </c>
      <c r="C500" s="15" t="s">
        <v>59</v>
      </c>
      <c r="D500" s="15" t="s">
        <v>356</v>
      </c>
      <c r="E500" s="15" t="s">
        <v>387</v>
      </c>
      <c r="F500" s="14"/>
      <c r="G500" s="16">
        <f>G501</f>
        <v>321500</v>
      </c>
      <c r="H500" s="16">
        <f>H501</f>
        <v>0</v>
      </c>
      <c r="I500" s="16">
        <f>I501</f>
        <v>321500</v>
      </c>
      <c r="J500" s="16">
        <f>J501</f>
        <v>0</v>
      </c>
    </row>
    <row r="501" spans="1:10" ht="24" x14ac:dyDescent="0.25">
      <c r="A501" s="18" t="s">
        <v>73</v>
      </c>
      <c r="B501" s="15" t="s">
        <v>241</v>
      </c>
      <c r="C501" s="15" t="s">
        <v>59</v>
      </c>
      <c r="D501" s="15" t="s">
        <v>356</v>
      </c>
      <c r="E501" s="15" t="s">
        <v>387</v>
      </c>
      <c r="F501" s="14">
        <v>600</v>
      </c>
      <c r="G501" s="16">
        <v>321500</v>
      </c>
      <c r="H501" s="16"/>
      <c r="I501" s="16">
        <v>321500</v>
      </c>
      <c r="J501" s="16"/>
    </row>
    <row r="502" spans="1:10" ht="24" x14ac:dyDescent="0.25">
      <c r="A502" s="20" t="s">
        <v>151</v>
      </c>
      <c r="B502" s="15" t="s">
        <v>241</v>
      </c>
      <c r="C502" s="15" t="s">
        <v>59</v>
      </c>
      <c r="D502" s="15" t="s">
        <v>356</v>
      </c>
      <c r="E502" s="15" t="s">
        <v>388</v>
      </c>
      <c r="F502" s="14"/>
      <c r="G502" s="16">
        <f>G503</f>
        <v>13871176.58</v>
      </c>
      <c r="H502" s="16">
        <f>H503</f>
        <v>0</v>
      </c>
      <c r="I502" s="16">
        <f>I503</f>
        <v>13871176.58</v>
      </c>
      <c r="J502" s="16">
        <f>J503</f>
        <v>0</v>
      </c>
    </row>
    <row r="503" spans="1:10" ht="24" x14ac:dyDescent="0.25">
      <c r="A503" s="18" t="s">
        <v>73</v>
      </c>
      <c r="B503" s="15" t="s">
        <v>241</v>
      </c>
      <c r="C503" s="15" t="s">
        <v>59</v>
      </c>
      <c r="D503" s="15" t="s">
        <v>356</v>
      </c>
      <c r="E503" s="15" t="s">
        <v>388</v>
      </c>
      <c r="F503" s="14">
        <v>600</v>
      </c>
      <c r="G503" s="16">
        <v>13871176.58</v>
      </c>
      <c r="H503" s="16"/>
      <c r="I503" s="16">
        <v>13871176.58</v>
      </c>
      <c r="J503" s="16"/>
    </row>
    <row r="504" spans="1:10" ht="24" x14ac:dyDescent="0.25">
      <c r="A504" s="20" t="s">
        <v>153</v>
      </c>
      <c r="B504" s="15" t="s">
        <v>241</v>
      </c>
      <c r="C504" s="15" t="s">
        <v>59</v>
      </c>
      <c r="D504" s="15" t="s">
        <v>356</v>
      </c>
      <c r="E504" s="15" t="s">
        <v>389</v>
      </c>
      <c r="F504" s="14"/>
      <c r="G504" s="16">
        <f>G505</f>
        <v>423748</v>
      </c>
      <c r="H504" s="16">
        <f>H505</f>
        <v>0</v>
      </c>
      <c r="I504" s="16">
        <f>I505</f>
        <v>423748</v>
      </c>
      <c r="J504" s="16">
        <f>J505</f>
        <v>0</v>
      </c>
    </row>
    <row r="505" spans="1:10" ht="24" x14ac:dyDescent="0.25">
      <c r="A505" s="18" t="s">
        <v>73</v>
      </c>
      <c r="B505" s="15" t="s">
        <v>241</v>
      </c>
      <c r="C505" s="15" t="s">
        <v>59</v>
      </c>
      <c r="D505" s="15" t="s">
        <v>356</v>
      </c>
      <c r="E505" s="15" t="s">
        <v>389</v>
      </c>
      <c r="F505" s="14">
        <v>600</v>
      </c>
      <c r="G505" s="16">
        <v>423748</v>
      </c>
      <c r="H505" s="16"/>
      <c r="I505" s="16">
        <v>423748</v>
      </c>
      <c r="J505" s="16"/>
    </row>
    <row r="506" spans="1:10" ht="24" x14ac:dyDescent="0.25">
      <c r="A506" s="20" t="s">
        <v>155</v>
      </c>
      <c r="B506" s="15" t="s">
        <v>241</v>
      </c>
      <c r="C506" s="15" t="s">
        <v>59</v>
      </c>
      <c r="D506" s="15" t="s">
        <v>356</v>
      </c>
      <c r="E506" s="15" t="s">
        <v>390</v>
      </c>
      <c r="F506" s="14"/>
      <c r="G506" s="16">
        <f>G507</f>
        <v>2048778.78</v>
      </c>
      <c r="H506" s="16">
        <f>H507</f>
        <v>0</v>
      </c>
      <c r="I506" s="16">
        <f>I507</f>
        <v>2130729.9300000002</v>
      </c>
      <c r="J506" s="16">
        <f>J507</f>
        <v>0</v>
      </c>
    </row>
    <row r="507" spans="1:10" ht="24" x14ac:dyDescent="0.25">
      <c r="A507" s="18" t="s">
        <v>73</v>
      </c>
      <c r="B507" s="15" t="s">
        <v>241</v>
      </c>
      <c r="C507" s="15" t="s">
        <v>59</v>
      </c>
      <c r="D507" s="15" t="s">
        <v>356</v>
      </c>
      <c r="E507" s="15" t="s">
        <v>390</v>
      </c>
      <c r="F507" s="14">
        <v>600</v>
      </c>
      <c r="G507" s="16">
        <v>2048778.78</v>
      </c>
      <c r="H507" s="16"/>
      <c r="I507" s="16">
        <v>2130729.9300000002</v>
      </c>
      <c r="J507" s="16"/>
    </row>
    <row r="508" spans="1:10" ht="24" x14ac:dyDescent="0.25">
      <c r="A508" s="20" t="s">
        <v>157</v>
      </c>
      <c r="B508" s="15" t="s">
        <v>241</v>
      </c>
      <c r="C508" s="15" t="s">
        <v>59</v>
      </c>
      <c r="D508" s="15" t="s">
        <v>356</v>
      </c>
      <c r="E508" s="15" t="s">
        <v>391</v>
      </c>
      <c r="F508" s="14"/>
      <c r="G508" s="16">
        <f>G509</f>
        <v>588674</v>
      </c>
      <c r="H508" s="16">
        <f>H509</f>
        <v>0</v>
      </c>
      <c r="I508" s="16">
        <f>I509</f>
        <v>588674</v>
      </c>
      <c r="J508" s="16">
        <f>J509</f>
        <v>0</v>
      </c>
    </row>
    <row r="509" spans="1:10" ht="24" x14ac:dyDescent="0.25">
      <c r="A509" s="18" t="s">
        <v>73</v>
      </c>
      <c r="B509" s="15" t="s">
        <v>241</v>
      </c>
      <c r="C509" s="15" t="s">
        <v>59</v>
      </c>
      <c r="D509" s="15" t="s">
        <v>356</v>
      </c>
      <c r="E509" s="15" t="s">
        <v>391</v>
      </c>
      <c r="F509" s="14">
        <v>600</v>
      </c>
      <c r="G509" s="16">
        <v>588674</v>
      </c>
      <c r="H509" s="16"/>
      <c r="I509" s="16">
        <v>588674</v>
      </c>
      <c r="J509" s="16"/>
    </row>
    <row r="510" spans="1:10" hidden="1" x14ac:dyDescent="0.25">
      <c r="A510" s="18" t="s">
        <v>392</v>
      </c>
      <c r="B510" s="15" t="s">
        <v>241</v>
      </c>
      <c r="C510" s="15" t="s">
        <v>59</v>
      </c>
      <c r="D510" s="15" t="s">
        <v>356</v>
      </c>
      <c r="E510" s="15" t="s">
        <v>393</v>
      </c>
      <c r="F510" s="14"/>
      <c r="G510" s="16">
        <f>G511</f>
        <v>0</v>
      </c>
      <c r="H510" s="16">
        <f t="shared" ref="H510:J510" si="75">H511</f>
        <v>0</v>
      </c>
      <c r="I510" s="16">
        <f t="shared" si="75"/>
        <v>0</v>
      </c>
      <c r="J510" s="16">
        <f t="shared" si="75"/>
        <v>0</v>
      </c>
    </row>
    <row r="511" spans="1:10" ht="24" hidden="1" x14ac:dyDescent="0.25">
      <c r="A511" s="18" t="s">
        <v>73</v>
      </c>
      <c r="B511" s="15" t="s">
        <v>241</v>
      </c>
      <c r="C511" s="15" t="s">
        <v>59</v>
      </c>
      <c r="D511" s="15" t="s">
        <v>356</v>
      </c>
      <c r="E511" s="15" t="s">
        <v>393</v>
      </c>
      <c r="F511" s="14">
        <v>600</v>
      </c>
      <c r="G511" s="16">
        <v>0</v>
      </c>
      <c r="H511" s="16">
        <v>0</v>
      </c>
      <c r="I511" s="16">
        <v>0</v>
      </c>
      <c r="J511" s="16">
        <v>0</v>
      </c>
    </row>
    <row r="512" spans="1:10" x14ac:dyDescent="0.25">
      <c r="A512" s="18" t="s">
        <v>295</v>
      </c>
      <c r="B512" s="15" t="s">
        <v>241</v>
      </c>
      <c r="C512" s="15" t="s">
        <v>59</v>
      </c>
      <c r="D512" s="15" t="s">
        <v>356</v>
      </c>
      <c r="E512" s="15" t="s">
        <v>296</v>
      </c>
      <c r="F512" s="14"/>
      <c r="G512" s="16">
        <f>G513</f>
        <v>2329297.0999999996</v>
      </c>
      <c r="H512" s="16">
        <f>H513</f>
        <v>0</v>
      </c>
      <c r="I512" s="16">
        <f>I513</f>
        <v>2344725.5699999998</v>
      </c>
      <c r="J512" s="16">
        <f>J513</f>
        <v>0</v>
      </c>
    </row>
    <row r="513" spans="1:10" ht="24" x14ac:dyDescent="0.25">
      <c r="A513" s="18" t="s">
        <v>297</v>
      </c>
      <c r="B513" s="15" t="s">
        <v>241</v>
      </c>
      <c r="C513" s="15" t="s">
        <v>59</v>
      </c>
      <c r="D513" s="15" t="s">
        <v>356</v>
      </c>
      <c r="E513" s="15" t="s">
        <v>298</v>
      </c>
      <c r="F513" s="14"/>
      <c r="G513" s="16">
        <f>G514+G516+G518+G520+G522</f>
        <v>2329297.0999999996</v>
      </c>
      <c r="H513" s="16">
        <f>H514+H516+H518+H520+H522</f>
        <v>0</v>
      </c>
      <c r="I513" s="16">
        <f>I514+I516+I518+I520+I522</f>
        <v>2344725.5699999998</v>
      </c>
      <c r="J513" s="16">
        <f>J514+J516+J518+J520+J522</f>
        <v>0</v>
      </c>
    </row>
    <row r="514" spans="1:10" ht="36" x14ac:dyDescent="0.25">
      <c r="A514" s="18" t="s">
        <v>31</v>
      </c>
      <c r="B514" s="15" t="s">
        <v>241</v>
      </c>
      <c r="C514" s="15" t="s">
        <v>59</v>
      </c>
      <c r="D514" s="15" t="s">
        <v>356</v>
      </c>
      <c r="E514" s="15" t="s">
        <v>394</v>
      </c>
      <c r="F514" s="14"/>
      <c r="G514" s="16">
        <f>G515</f>
        <v>535000</v>
      </c>
      <c r="H514" s="16">
        <f>H515</f>
        <v>0</v>
      </c>
      <c r="I514" s="16">
        <f>I515</f>
        <v>535000</v>
      </c>
      <c r="J514" s="16">
        <f>J515</f>
        <v>0</v>
      </c>
    </row>
    <row r="515" spans="1:10" ht="24" x14ac:dyDescent="0.25">
      <c r="A515" s="18" t="s">
        <v>73</v>
      </c>
      <c r="B515" s="15" t="s">
        <v>241</v>
      </c>
      <c r="C515" s="15" t="s">
        <v>59</v>
      </c>
      <c r="D515" s="15" t="s">
        <v>356</v>
      </c>
      <c r="E515" s="15" t="s">
        <v>394</v>
      </c>
      <c r="F515" s="14">
        <v>600</v>
      </c>
      <c r="G515" s="16">
        <v>535000</v>
      </c>
      <c r="H515" s="16"/>
      <c r="I515" s="16">
        <v>535000</v>
      </c>
      <c r="J515" s="16"/>
    </row>
    <row r="516" spans="1:10" ht="24" hidden="1" x14ac:dyDescent="0.25">
      <c r="A516" s="20" t="s">
        <v>151</v>
      </c>
      <c r="B516" s="14">
        <v>707</v>
      </c>
      <c r="C516" s="15" t="s">
        <v>59</v>
      </c>
      <c r="D516" s="15" t="s">
        <v>356</v>
      </c>
      <c r="E516" s="15" t="s">
        <v>395</v>
      </c>
      <c r="F516" s="15"/>
      <c r="G516" s="16">
        <f>G517</f>
        <v>0</v>
      </c>
      <c r="H516" s="16">
        <f>H517</f>
        <v>0</v>
      </c>
      <c r="I516" s="16">
        <f>I517</f>
        <v>0</v>
      </c>
      <c r="J516" s="16">
        <f>J517</f>
        <v>0</v>
      </c>
    </row>
    <row r="517" spans="1:10" ht="24" hidden="1" x14ac:dyDescent="0.25">
      <c r="A517" s="18" t="s">
        <v>73</v>
      </c>
      <c r="B517" s="14">
        <v>707</v>
      </c>
      <c r="C517" s="15" t="s">
        <v>59</v>
      </c>
      <c r="D517" s="15" t="s">
        <v>356</v>
      </c>
      <c r="E517" s="15" t="s">
        <v>395</v>
      </c>
      <c r="F517" s="15" t="s">
        <v>146</v>
      </c>
      <c r="G517" s="16">
        <v>0</v>
      </c>
      <c r="H517" s="16"/>
      <c r="I517" s="16">
        <v>0</v>
      </c>
      <c r="J517" s="16"/>
    </row>
    <row r="518" spans="1:10" ht="24" x14ac:dyDescent="0.25">
      <c r="A518" s="20" t="s">
        <v>153</v>
      </c>
      <c r="B518" s="14">
        <v>707</v>
      </c>
      <c r="C518" s="15" t="s">
        <v>59</v>
      </c>
      <c r="D518" s="15" t="s">
        <v>356</v>
      </c>
      <c r="E518" s="15" t="s">
        <v>396</v>
      </c>
      <c r="F518" s="15"/>
      <c r="G518" s="16">
        <f>G519</f>
        <v>133924</v>
      </c>
      <c r="H518" s="16">
        <f>H519</f>
        <v>0</v>
      </c>
      <c r="I518" s="16">
        <f>I519</f>
        <v>133924</v>
      </c>
      <c r="J518" s="16">
        <f>J519</f>
        <v>0</v>
      </c>
    </row>
    <row r="519" spans="1:10" ht="24" x14ac:dyDescent="0.25">
      <c r="A519" s="18" t="s">
        <v>73</v>
      </c>
      <c r="B519" s="14">
        <v>707</v>
      </c>
      <c r="C519" s="15" t="s">
        <v>59</v>
      </c>
      <c r="D519" s="15" t="s">
        <v>356</v>
      </c>
      <c r="E519" s="15" t="s">
        <v>396</v>
      </c>
      <c r="F519" s="15" t="s">
        <v>146</v>
      </c>
      <c r="G519" s="16">
        <v>133924</v>
      </c>
      <c r="H519" s="16"/>
      <c r="I519" s="16">
        <v>133924</v>
      </c>
      <c r="J519" s="16"/>
    </row>
    <row r="520" spans="1:10" ht="24" x14ac:dyDescent="0.25">
      <c r="A520" s="20" t="s">
        <v>151</v>
      </c>
      <c r="B520" s="14">
        <v>707</v>
      </c>
      <c r="C520" s="15" t="s">
        <v>59</v>
      </c>
      <c r="D520" s="15" t="s">
        <v>356</v>
      </c>
      <c r="E520" s="15" t="s">
        <v>397</v>
      </c>
      <c r="F520" s="15"/>
      <c r="G520" s="16">
        <f>G521</f>
        <v>385711.72</v>
      </c>
      <c r="H520" s="16">
        <f>H521</f>
        <v>0</v>
      </c>
      <c r="I520" s="16">
        <f>I521</f>
        <v>401140.19</v>
      </c>
      <c r="J520" s="16">
        <f>J521</f>
        <v>0</v>
      </c>
    </row>
    <row r="521" spans="1:10" ht="24" x14ac:dyDescent="0.25">
      <c r="A521" s="18" t="s">
        <v>73</v>
      </c>
      <c r="B521" s="14">
        <v>707</v>
      </c>
      <c r="C521" s="15" t="s">
        <v>59</v>
      </c>
      <c r="D521" s="15" t="s">
        <v>356</v>
      </c>
      <c r="E521" s="15" t="s">
        <v>397</v>
      </c>
      <c r="F521" s="15" t="s">
        <v>146</v>
      </c>
      <c r="G521" s="16">
        <v>385711.72</v>
      </c>
      <c r="H521" s="16"/>
      <c r="I521" s="16">
        <v>401140.19</v>
      </c>
      <c r="J521" s="16"/>
    </row>
    <row r="522" spans="1:10" ht="24" x14ac:dyDescent="0.25">
      <c r="A522" s="20" t="s">
        <v>157</v>
      </c>
      <c r="B522" s="14">
        <v>707</v>
      </c>
      <c r="C522" s="15" t="s">
        <v>59</v>
      </c>
      <c r="D522" s="15" t="s">
        <v>356</v>
      </c>
      <c r="E522" s="15" t="s">
        <v>398</v>
      </c>
      <c r="F522" s="15"/>
      <c r="G522" s="16">
        <f>G523</f>
        <v>1274661.3799999999</v>
      </c>
      <c r="H522" s="16">
        <f>H523</f>
        <v>0</v>
      </c>
      <c r="I522" s="16">
        <f>I523</f>
        <v>1274661.3799999999</v>
      </c>
      <c r="J522" s="16">
        <f>J523</f>
        <v>0</v>
      </c>
    </row>
    <row r="523" spans="1:10" ht="24" x14ac:dyDescent="0.25">
      <c r="A523" s="18" t="s">
        <v>73</v>
      </c>
      <c r="B523" s="14">
        <v>707</v>
      </c>
      <c r="C523" s="15" t="s">
        <v>59</v>
      </c>
      <c r="D523" s="15" t="s">
        <v>356</v>
      </c>
      <c r="E523" s="15" t="s">
        <v>398</v>
      </c>
      <c r="F523" s="15" t="s">
        <v>146</v>
      </c>
      <c r="G523" s="16">
        <v>1274661.3799999999</v>
      </c>
      <c r="H523" s="16"/>
      <c r="I523" s="16">
        <v>1274661.3799999999</v>
      </c>
      <c r="J523" s="16"/>
    </row>
    <row r="524" spans="1:10" x14ac:dyDescent="0.25">
      <c r="A524" s="18" t="s">
        <v>195</v>
      </c>
      <c r="B524" s="15" t="s">
        <v>241</v>
      </c>
      <c r="C524" s="15" t="s">
        <v>134</v>
      </c>
      <c r="D524" s="15"/>
      <c r="E524" s="15"/>
      <c r="F524" s="14"/>
      <c r="G524" s="16">
        <f>G525+G535+G553</f>
        <v>68134000</v>
      </c>
      <c r="H524" s="16">
        <f>H525+H535+H553</f>
        <v>68134000</v>
      </c>
      <c r="I524" s="16">
        <f>I525+I535+I553</f>
        <v>70460600</v>
      </c>
      <c r="J524" s="16">
        <f>J525+J535+J553</f>
        <v>70460600</v>
      </c>
    </row>
    <row r="525" spans="1:10" x14ac:dyDescent="0.25">
      <c r="A525" s="18" t="s">
        <v>199</v>
      </c>
      <c r="B525" s="15" t="s">
        <v>241</v>
      </c>
      <c r="C525" s="15" t="s">
        <v>134</v>
      </c>
      <c r="D525" s="15" t="s">
        <v>102</v>
      </c>
      <c r="E525" s="15"/>
      <c r="F525" s="14"/>
      <c r="G525" s="16">
        <f t="shared" ref="G525:J527" si="76">G526</f>
        <v>3981500</v>
      </c>
      <c r="H525" s="16">
        <f t="shared" si="76"/>
        <v>3981500</v>
      </c>
      <c r="I525" s="16">
        <f t="shared" si="76"/>
        <v>3938100</v>
      </c>
      <c r="J525" s="16">
        <f t="shared" si="76"/>
        <v>3938100</v>
      </c>
    </row>
    <row r="526" spans="1:10" ht="24" x14ac:dyDescent="0.25">
      <c r="A526" s="18" t="s">
        <v>242</v>
      </c>
      <c r="B526" s="14">
        <v>707</v>
      </c>
      <c r="C526" s="15" t="s">
        <v>134</v>
      </c>
      <c r="D526" s="15" t="s">
        <v>102</v>
      </c>
      <c r="E526" s="15" t="s">
        <v>243</v>
      </c>
      <c r="F526" s="14"/>
      <c r="G526" s="16">
        <f t="shared" si="76"/>
        <v>3981500</v>
      </c>
      <c r="H526" s="16">
        <f t="shared" si="76"/>
        <v>3981500</v>
      </c>
      <c r="I526" s="16">
        <f t="shared" si="76"/>
        <v>3938100</v>
      </c>
      <c r="J526" s="16">
        <f t="shared" si="76"/>
        <v>3938100</v>
      </c>
    </row>
    <row r="527" spans="1:10" x14ac:dyDescent="0.25">
      <c r="A527" s="18" t="s">
        <v>399</v>
      </c>
      <c r="B527" s="14">
        <v>707</v>
      </c>
      <c r="C527" s="15" t="s">
        <v>134</v>
      </c>
      <c r="D527" s="15" t="s">
        <v>102</v>
      </c>
      <c r="E527" s="15" t="s">
        <v>400</v>
      </c>
      <c r="F527" s="14"/>
      <c r="G527" s="16">
        <f t="shared" si="76"/>
        <v>3981500</v>
      </c>
      <c r="H527" s="16">
        <f t="shared" si="76"/>
        <v>3981500</v>
      </c>
      <c r="I527" s="16">
        <f t="shared" si="76"/>
        <v>3938100</v>
      </c>
      <c r="J527" s="16">
        <f t="shared" si="76"/>
        <v>3938100</v>
      </c>
    </row>
    <row r="528" spans="1:10" ht="36" x14ac:dyDescent="0.25">
      <c r="A528" s="18" t="s">
        <v>401</v>
      </c>
      <c r="B528" s="14">
        <v>707</v>
      </c>
      <c r="C528" s="15" t="s">
        <v>134</v>
      </c>
      <c r="D528" s="15" t="s">
        <v>102</v>
      </c>
      <c r="E528" s="15" t="s">
        <v>402</v>
      </c>
      <c r="F528" s="14"/>
      <c r="G528" s="16">
        <f>G529+G531+G533</f>
        <v>3981500</v>
      </c>
      <c r="H528" s="16">
        <f>H529+H531+H533</f>
        <v>3981500</v>
      </c>
      <c r="I528" s="16">
        <f>I529+I531+I533</f>
        <v>3938100</v>
      </c>
      <c r="J528" s="16">
        <f>J529+J531+J533</f>
        <v>3938100</v>
      </c>
    </row>
    <row r="529" spans="1:10" ht="48" x14ac:dyDescent="0.25">
      <c r="A529" s="18" t="s">
        <v>403</v>
      </c>
      <c r="B529" s="14">
        <v>707</v>
      </c>
      <c r="C529" s="15" t="s">
        <v>134</v>
      </c>
      <c r="D529" s="15" t="s">
        <v>102</v>
      </c>
      <c r="E529" s="15" t="s">
        <v>404</v>
      </c>
      <c r="F529" s="14"/>
      <c r="G529" s="16">
        <f>G530</f>
        <v>2725600</v>
      </c>
      <c r="H529" s="16">
        <f>H530</f>
        <v>2725600</v>
      </c>
      <c r="I529" s="16">
        <f>I530</f>
        <v>2834600</v>
      </c>
      <c r="J529" s="16">
        <f>J530</f>
        <v>2834600</v>
      </c>
    </row>
    <row r="530" spans="1:10" x14ac:dyDescent="0.25">
      <c r="A530" s="18" t="s">
        <v>51</v>
      </c>
      <c r="B530" s="15" t="s">
        <v>241</v>
      </c>
      <c r="C530" s="15" t="s">
        <v>134</v>
      </c>
      <c r="D530" s="15" t="s">
        <v>102</v>
      </c>
      <c r="E530" s="15" t="s">
        <v>404</v>
      </c>
      <c r="F530" s="14">
        <v>300</v>
      </c>
      <c r="G530" s="16">
        <v>2725600</v>
      </c>
      <c r="H530" s="16">
        <f>G530</f>
        <v>2725600</v>
      </c>
      <c r="I530" s="16">
        <v>2834600</v>
      </c>
      <c r="J530" s="16">
        <f>I530</f>
        <v>2834600</v>
      </c>
    </row>
    <row r="531" spans="1:10" ht="48" x14ac:dyDescent="0.25">
      <c r="A531" s="18" t="s">
        <v>405</v>
      </c>
      <c r="B531" s="15" t="s">
        <v>241</v>
      </c>
      <c r="C531" s="15" t="s">
        <v>134</v>
      </c>
      <c r="D531" s="15" t="s">
        <v>102</v>
      </c>
      <c r="E531" s="15" t="s">
        <v>406</v>
      </c>
      <c r="F531" s="14"/>
      <c r="G531" s="16">
        <f>G532</f>
        <v>36000</v>
      </c>
      <c r="H531" s="16">
        <f>H532</f>
        <v>36000</v>
      </c>
      <c r="I531" s="16">
        <f>I532</f>
        <v>36000</v>
      </c>
      <c r="J531" s="16">
        <f>J532</f>
        <v>36000</v>
      </c>
    </row>
    <row r="532" spans="1:10" ht="24" x14ac:dyDescent="0.25">
      <c r="A532" s="18" t="s">
        <v>30</v>
      </c>
      <c r="B532" s="15" t="s">
        <v>241</v>
      </c>
      <c r="C532" s="15" t="s">
        <v>134</v>
      </c>
      <c r="D532" s="15" t="s">
        <v>102</v>
      </c>
      <c r="E532" s="15" t="s">
        <v>406</v>
      </c>
      <c r="F532" s="14">
        <v>200</v>
      </c>
      <c r="G532" s="16">
        <v>36000</v>
      </c>
      <c r="H532" s="16">
        <f>G532</f>
        <v>36000</v>
      </c>
      <c r="I532" s="16">
        <v>36000</v>
      </c>
      <c r="J532" s="16">
        <f>I532</f>
        <v>36000</v>
      </c>
    </row>
    <row r="533" spans="1:10" ht="84" x14ac:dyDescent="0.25">
      <c r="A533" s="18" t="s">
        <v>407</v>
      </c>
      <c r="B533" s="15" t="s">
        <v>241</v>
      </c>
      <c r="C533" s="15" t="s">
        <v>134</v>
      </c>
      <c r="D533" s="15" t="s">
        <v>102</v>
      </c>
      <c r="E533" s="15" t="s">
        <v>408</v>
      </c>
      <c r="F533" s="14"/>
      <c r="G533" s="16">
        <f>G534</f>
        <v>1219900</v>
      </c>
      <c r="H533" s="16">
        <f>H534</f>
        <v>1219900</v>
      </c>
      <c r="I533" s="16">
        <f>I534</f>
        <v>1067500</v>
      </c>
      <c r="J533" s="16">
        <f>J534</f>
        <v>1067500</v>
      </c>
    </row>
    <row r="534" spans="1:10" x14ac:dyDescent="0.25">
      <c r="A534" s="18" t="s">
        <v>51</v>
      </c>
      <c r="B534" s="15" t="s">
        <v>241</v>
      </c>
      <c r="C534" s="15" t="s">
        <v>134</v>
      </c>
      <c r="D534" s="15" t="s">
        <v>102</v>
      </c>
      <c r="E534" s="15" t="s">
        <v>408</v>
      </c>
      <c r="F534" s="14">
        <v>300</v>
      </c>
      <c r="G534" s="16">
        <v>1219900</v>
      </c>
      <c r="H534" s="16">
        <f>G534</f>
        <v>1219900</v>
      </c>
      <c r="I534" s="16">
        <v>1067500</v>
      </c>
      <c r="J534" s="16">
        <f>I534</f>
        <v>1067500</v>
      </c>
    </row>
    <row r="535" spans="1:10" x14ac:dyDescent="0.25">
      <c r="A535" s="18" t="s">
        <v>204</v>
      </c>
      <c r="B535" s="15" t="s">
        <v>241</v>
      </c>
      <c r="C535" s="15" t="s">
        <v>134</v>
      </c>
      <c r="D535" s="15" t="s">
        <v>34</v>
      </c>
      <c r="E535" s="15"/>
      <c r="F535" s="14"/>
      <c r="G535" s="16">
        <f>G536</f>
        <v>64152500</v>
      </c>
      <c r="H535" s="16">
        <f>H536</f>
        <v>64152500</v>
      </c>
      <c r="I535" s="16">
        <f>I536</f>
        <v>66522500</v>
      </c>
      <c r="J535" s="16">
        <f>J536</f>
        <v>66522500</v>
      </c>
    </row>
    <row r="536" spans="1:10" ht="24" x14ac:dyDescent="0.25">
      <c r="A536" s="18" t="s">
        <v>242</v>
      </c>
      <c r="B536" s="15" t="s">
        <v>241</v>
      </c>
      <c r="C536" s="15" t="s">
        <v>134</v>
      </c>
      <c r="D536" s="15" t="s">
        <v>34</v>
      </c>
      <c r="E536" s="15" t="s">
        <v>243</v>
      </c>
      <c r="F536" s="14"/>
      <c r="G536" s="16">
        <f>G537+G544</f>
        <v>64152500</v>
      </c>
      <c r="H536" s="16">
        <f>H537+H544</f>
        <v>64152500</v>
      </c>
      <c r="I536" s="16">
        <f>I537+I544</f>
        <v>66522500</v>
      </c>
      <c r="J536" s="16">
        <f>J537+J544</f>
        <v>66522500</v>
      </c>
    </row>
    <row r="537" spans="1:10" ht="24" x14ac:dyDescent="0.25">
      <c r="A537" s="18" t="s">
        <v>280</v>
      </c>
      <c r="B537" s="15" t="s">
        <v>241</v>
      </c>
      <c r="C537" s="15" t="s">
        <v>134</v>
      </c>
      <c r="D537" s="15" t="s">
        <v>34</v>
      </c>
      <c r="E537" s="15" t="s">
        <v>245</v>
      </c>
      <c r="F537" s="14"/>
      <c r="G537" s="16">
        <f>G538</f>
        <v>24474300</v>
      </c>
      <c r="H537" s="16">
        <f>H538</f>
        <v>24474300</v>
      </c>
      <c r="I537" s="16">
        <f>I538</f>
        <v>24474300</v>
      </c>
      <c r="J537" s="16">
        <f>J538</f>
        <v>24474300</v>
      </c>
    </row>
    <row r="538" spans="1:10" ht="24" x14ac:dyDescent="0.25">
      <c r="A538" s="18" t="s">
        <v>260</v>
      </c>
      <c r="B538" s="15" t="s">
        <v>241</v>
      </c>
      <c r="C538" s="15" t="s">
        <v>134</v>
      </c>
      <c r="D538" s="15" t="s">
        <v>34</v>
      </c>
      <c r="E538" s="15" t="s">
        <v>261</v>
      </c>
      <c r="F538" s="14"/>
      <c r="G538" s="16">
        <f>G539+G542</f>
        <v>24474300</v>
      </c>
      <c r="H538" s="16">
        <f>H539+H542</f>
        <v>24474300</v>
      </c>
      <c r="I538" s="16">
        <f>I539+I542</f>
        <v>24474300</v>
      </c>
      <c r="J538" s="16">
        <f>J539+J542</f>
        <v>24474300</v>
      </c>
    </row>
    <row r="539" spans="1:10" ht="72" x14ac:dyDescent="0.25">
      <c r="A539" s="18" t="s">
        <v>409</v>
      </c>
      <c r="B539" s="15" t="s">
        <v>241</v>
      </c>
      <c r="C539" s="15" t="s">
        <v>134</v>
      </c>
      <c r="D539" s="15" t="s">
        <v>34</v>
      </c>
      <c r="E539" s="15" t="s">
        <v>410</v>
      </c>
      <c r="F539" s="14"/>
      <c r="G539" s="16">
        <f>SUM(G540:G541)</f>
        <v>596900</v>
      </c>
      <c r="H539" s="16">
        <f>SUM(H540:H541)</f>
        <v>596900</v>
      </c>
      <c r="I539" s="16">
        <f>SUM(I540:I541)</f>
        <v>596900</v>
      </c>
      <c r="J539" s="16">
        <f>SUM(J540:J541)</f>
        <v>596900</v>
      </c>
    </row>
    <row r="540" spans="1:10" ht="24" x14ac:dyDescent="0.25">
      <c r="A540" s="18" t="s">
        <v>30</v>
      </c>
      <c r="B540" s="15" t="s">
        <v>241</v>
      </c>
      <c r="C540" s="15" t="s">
        <v>134</v>
      </c>
      <c r="D540" s="15" t="s">
        <v>34</v>
      </c>
      <c r="E540" s="15" t="s">
        <v>410</v>
      </c>
      <c r="F540" s="14">
        <v>200</v>
      </c>
      <c r="G540" s="16">
        <v>238800</v>
      </c>
      <c r="H540" s="16">
        <f>G540</f>
        <v>238800</v>
      </c>
      <c r="I540" s="16">
        <v>238800</v>
      </c>
      <c r="J540" s="16">
        <f>I540</f>
        <v>238800</v>
      </c>
    </row>
    <row r="541" spans="1:10" ht="24" x14ac:dyDescent="0.25">
      <c r="A541" s="18" t="s">
        <v>73</v>
      </c>
      <c r="B541" s="15" t="s">
        <v>241</v>
      </c>
      <c r="C541" s="15" t="s">
        <v>134</v>
      </c>
      <c r="D541" s="15" t="s">
        <v>34</v>
      </c>
      <c r="E541" s="15" t="s">
        <v>410</v>
      </c>
      <c r="F541" s="14">
        <v>600</v>
      </c>
      <c r="G541" s="16">
        <v>358100</v>
      </c>
      <c r="H541" s="16">
        <f>G541</f>
        <v>358100</v>
      </c>
      <c r="I541" s="16">
        <v>358100</v>
      </c>
      <c r="J541" s="16">
        <f>I541</f>
        <v>358100</v>
      </c>
    </row>
    <row r="542" spans="1:10" ht="48" x14ac:dyDescent="0.25">
      <c r="A542" s="18" t="s">
        <v>411</v>
      </c>
      <c r="B542" s="15" t="s">
        <v>241</v>
      </c>
      <c r="C542" s="15" t="s">
        <v>134</v>
      </c>
      <c r="D542" s="15" t="s">
        <v>34</v>
      </c>
      <c r="E542" s="15" t="s">
        <v>412</v>
      </c>
      <c r="F542" s="14"/>
      <c r="G542" s="16">
        <f>G543</f>
        <v>23877400</v>
      </c>
      <c r="H542" s="16">
        <f>H543</f>
        <v>23877400</v>
      </c>
      <c r="I542" s="16">
        <f>I543</f>
        <v>23877400</v>
      </c>
      <c r="J542" s="16">
        <f>J543</f>
        <v>23877400</v>
      </c>
    </row>
    <row r="543" spans="1:10" x14ac:dyDescent="0.25">
      <c r="A543" s="18" t="s">
        <v>51</v>
      </c>
      <c r="B543" s="15" t="s">
        <v>241</v>
      </c>
      <c r="C543" s="15" t="s">
        <v>134</v>
      </c>
      <c r="D543" s="15" t="s">
        <v>34</v>
      </c>
      <c r="E543" s="15" t="s">
        <v>412</v>
      </c>
      <c r="F543" s="14">
        <v>300</v>
      </c>
      <c r="G543" s="16">
        <v>23877400</v>
      </c>
      <c r="H543" s="16">
        <f>G543</f>
        <v>23877400</v>
      </c>
      <c r="I543" s="16">
        <v>23877400</v>
      </c>
      <c r="J543" s="16">
        <f>I543</f>
        <v>23877400</v>
      </c>
    </row>
    <row r="544" spans="1:10" x14ac:dyDescent="0.25">
      <c r="A544" s="18" t="s">
        <v>413</v>
      </c>
      <c r="B544" s="15" t="s">
        <v>241</v>
      </c>
      <c r="C544" s="15" t="s">
        <v>134</v>
      </c>
      <c r="D544" s="15" t="s">
        <v>34</v>
      </c>
      <c r="E544" s="15" t="s">
        <v>400</v>
      </c>
      <c r="F544" s="14"/>
      <c r="G544" s="16">
        <f>G545</f>
        <v>39678200</v>
      </c>
      <c r="H544" s="16">
        <f>H545</f>
        <v>39678200</v>
      </c>
      <c r="I544" s="16">
        <f>I545</f>
        <v>42048200</v>
      </c>
      <c r="J544" s="16">
        <f>J545</f>
        <v>42048200</v>
      </c>
    </row>
    <row r="545" spans="1:10" ht="36" x14ac:dyDescent="0.25">
      <c r="A545" s="18" t="s">
        <v>414</v>
      </c>
      <c r="B545" s="15" t="s">
        <v>241</v>
      </c>
      <c r="C545" s="15" t="s">
        <v>134</v>
      </c>
      <c r="D545" s="15" t="s">
        <v>34</v>
      </c>
      <c r="E545" s="15" t="s">
        <v>415</v>
      </c>
      <c r="F545" s="14"/>
      <c r="G545" s="16">
        <f>G546+G548+G550</f>
        <v>39678200</v>
      </c>
      <c r="H545" s="16">
        <f>H546+H548+H550</f>
        <v>39678200</v>
      </c>
      <c r="I545" s="16">
        <f>I546+I548+I550</f>
        <v>42048200</v>
      </c>
      <c r="J545" s="16">
        <f>J546+J548+J550</f>
        <v>42048200</v>
      </c>
    </row>
    <row r="546" spans="1:10" ht="36" x14ac:dyDescent="0.25">
      <c r="A546" s="18" t="s">
        <v>416</v>
      </c>
      <c r="B546" s="15" t="s">
        <v>241</v>
      </c>
      <c r="C546" s="15" t="s">
        <v>134</v>
      </c>
      <c r="D546" s="15" t="s">
        <v>34</v>
      </c>
      <c r="E546" s="15" t="s">
        <v>417</v>
      </c>
      <c r="F546" s="14"/>
      <c r="G546" s="16">
        <f>SUM(G547:G547)</f>
        <v>30996100</v>
      </c>
      <c r="H546" s="16">
        <f>SUM(H547:H547)</f>
        <v>30996100</v>
      </c>
      <c r="I546" s="16">
        <f>SUM(I547:I547)</f>
        <v>33362500</v>
      </c>
      <c r="J546" s="16">
        <f>SUM(J547:J547)</f>
        <v>33362500</v>
      </c>
    </row>
    <row r="547" spans="1:10" x14ac:dyDescent="0.25">
      <c r="A547" s="18" t="s">
        <v>51</v>
      </c>
      <c r="B547" s="15" t="s">
        <v>241</v>
      </c>
      <c r="C547" s="15" t="s">
        <v>134</v>
      </c>
      <c r="D547" s="15" t="s">
        <v>34</v>
      </c>
      <c r="E547" s="15" t="s">
        <v>417</v>
      </c>
      <c r="F547" s="14">
        <v>300</v>
      </c>
      <c r="G547" s="16">
        <v>30996100</v>
      </c>
      <c r="H547" s="16">
        <f>G547</f>
        <v>30996100</v>
      </c>
      <c r="I547" s="16">
        <v>33362500</v>
      </c>
      <c r="J547" s="16">
        <f>I547</f>
        <v>33362500</v>
      </c>
    </row>
    <row r="548" spans="1:10" ht="48" x14ac:dyDescent="0.25">
      <c r="A548" s="18" t="s">
        <v>418</v>
      </c>
      <c r="B548" s="15" t="s">
        <v>241</v>
      </c>
      <c r="C548" s="15" t="s">
        <v>134</v>
      </c>
      <c r="D548" s="15" t="s">
        <v>34</v>
      </c>
      <c r="E548" s="15" t="s">
        <v>419</v>
      </c>
      <c r="F548" s="14"/>
      <c r="G548" s="16">
        <f>SUM(G549:G549)</f>
        <v>90100</v>
      </c>
      <c r="H548" s="16">
        <f>SUM(H549:H549)</f>
        <v>90100</v>
      </c>
      <c r="I548" s="16">
        <f>SUM(I549:I549)</f>
        <v>93700</v>
      </c>
      <c r="J548" s="16">
        <f>SUM(J549:J549)</f>
        <v>93700</v>
      </c>
    </row>
    <row r="549" spans="1:10" x14ac:dyDescent="0.25">
      <c r="A549" s="18" t="s">
        <v>51</v>
      </c>
      <c r="B549" s="15" t="s">
        <v>241</v>
      </c>
      <c r="C549" s="15" t="s">
        <v>134</v>
      </c>
      <c r="D549" s="15" t="s">
        <v>34</v>
      </c>
      <c r="E549" s="15" t="s">
        <v>419</v>
      </c>
      <c r="F549" s="14">
        <v>300</v>
      </c>
      <c r="G549" s="16">
        <v>90100</v>
      </c>
      <c r="H549" s="16">
        <f>G549</f>
        <v>90100</v>
      </c>
      <c r="I549" s="16">
        <v>93700</v>
      </c>
      <c r="J549" s="16">
        <f>I549</f>
        <v>93700</v>
      </c>
    </row>
    <row r="550" spans="1:10" ht="60" x14ac:dyDescent="0.25">
      <c r="A550" s="18" t="s">
        <v>420</v>
      </c>
      <c r="B550" s="15" t="s">
        <v>241</v>
      </c>
      <c r="C550" s="15" t="s">
        <v>134</v>
      </c>
      <c r="D550" s="15" t="s">
        <v>34</v>
      </c>
      <c r="E550" s="15" t="s">
        <v>421</v>
      </c>
      <c r="F550" s="14"/>
      <c r="G550" s="16">
        <f>SUM(G551:G552)</f>
        <v>8592000</v>
      </c>
      <c r="H550" s="16">
        <f>SUM(H551:H552)</f>
        <v>8592000</v>
      </c>
      <c r="I550" s="16">
        <f>SUM(I551:I552)</f>
        <v>8592000</v>
      </c>
      <c r="J550" s="16">
        <f>SUM(J551:J552)</f>
        <v>8592000</v>
      </c>
    </row>
    <row r="551" spans="1:10" ht="48" x14ac:dyDescent="0.25">
      <c r="A551" s="18" t="s">
        <v>27</v>
      </c>
      <c r="B551" s="15" t="s">
        <v>241</v>
      </c>
      <c r="C551" s="15" t="s">
        <v>134</v>
      </c>
      <c r="D551" s="15" t="s">
        <v>34</v>
      </c>
      <c r="E551" s="15" t="s">
        <v>421</v>
      </c>
      <c r="F551" s="14">
        <v>100</v>
      </c>
      <c r="G551" s="16">
        <v>7462793.5200000005</v>
      </c>
      <c r="H551" s="16">
        <f>G551</f>
        <v>7462793.5200000005</v>
      </c>
      <c r="I551" s="16">
        <v>7462793.5200000005</v>
      </c>
      <c r="J551" s="16">
        <f>I551</f>
        <v>7462793.5200000005</v>
      </c>
    </row>
    <row r="552" spans="1:10" ht="24" x14ac:dyDescent="0.25">
      <c r="A552" s="18" t="s">
        <v>30</v>
      </c>
      <c r="B552" s="15" t="s">
        <v>241</v>
      </c>
      <c r="C552" s="15" t="s">
        <v>134</v>
      </c>
      <c r="D552" s="15" t="s">
        <v>34</v>
      </c>
      <c r="E552" s="15" t="s">
        <v>421</v>
      </c>
      <c r="F552" s="14">
        <v>200</v>
      </c>
      <c r="G552" s="16">
        <v>1129206.48</v>
      </c>
      <c r="H552" s="16">
        <f>G552</f>
        <v>1129206.48</v>
      </c>
      <c r="I552" s="16">
        <v>1129206.48</v>
      </c>
      <c r="J552" s="16">
        <f>I552</f>
        <v>1129206.48</v>
      </c>
    </row>
    <row r="553" spans="1:10" hidden="1" x14ac:dyDescent="0.25">
      <c r="A553" s="19" t="s">
        <v>422</v>
      </c>
      <c r="B553" s="14">
        <v>707</v>
      </c>
      <c r="C553" s="15" t="s">
        <v>134</v>
      </c>
      <c r="D553" s="15" t="s">
        <v>423</v>
      </c>
      <c r="E553" s="15"/>
      <c r="F553" s="15"/>
      <c r="G553" s="16">
        <f t="shared" ref="G553:J557" si="77">G554</f>
        <v>0</v>
      </c>
      <c r="H553" s="16">
        <f t="shared" si="77"/>
        <v>0</v>
      </c>
      <c r="I553" s="16">
        <f t="shared" si="77"/>
        <v>0</v>
      </c>
      <c r="J553" s="16">
        <f t="shared" si="77"/>
        <v>0</v>
      </c>
    </row>
    <row r="554" spans="1:10" ht="24" hidden="1" x14ac:dyDescent="0.25">
      <c r="A554" s="13" t="s">
        <v>65</v>
      </c>
      <c r="B554" s="14">
        <v>707</v>
      </c>
      <c r="C554" s="15" t="s">
        <v>134</v>
      </c>
      <c r="D554" s="15" t="s">
        <v>423</v>
      </c>
      <c r="E554" s="15" t="s">
        <v>66</v>
      </c>
      <c r="F554" s="15"/>
      <c r="G554" s="16">
        <f t="shared" si="77"/>
        <v>0</v>
      </c>
      <c r="H554" s="16">
        <f t="shared" si="77"/>
        <v>0</v>
      </c>
      <c r="I554" s="16">
        <f t="shared" si="77"/>
        <v>0</v>
      </c>
      <c r="J554" s="16">
        <f t="shared" si="77"/>
        <v>0</v>
      </c>
    </row>
    <row r="555" spans="1:10" hidden="1" x14ac:dyDescent="0.25">
      <c r="A555" s="18" t="s">
        <v>312</v>
      </c>
      <c r="B555" s="14">
        <v>707</v>
      </c>
      <c r="C555" s="15" t="s">
        <v>134</v>
      </c>
      <c r="D555" s="15" t="s">
        <v>423</v>
      </c>
      <c r="E555" s="15" t="s">
        <v>313</v>
      </c>
      <c r="F555" s="15"/>
      <c r="G555" s="16">
        <f t="shared" si="77"/>
        <v>0</v>
      </c>
      <c r="H555" s="16">
        <f t="shared" si="77"/>
        <v>0</v>
      </c>
      <c r="I555" s="16">
        <f t="shared" si="77"/>
        <v>0</v>
      </c>
      <c r="J555" s="16">
        <f t="shared" si="77"/>
        <v>0</v>
      </c>
    </row>
    <row r="556" spans="1:10" ht="24" hidden="1" x14ac:dyDescent="0.25">
      <c r="A556" s="18" t="s">
        <v>314</v>
      </c>
      <c r="B556" s="14">
        <v>707</v>
      </c>
      <c r="C556" s="15" t="s">
        <v>134</v>
      </c>
      <c r="D556" s="15" t="s">
        <v>423</v>
      </c>
      <c r="E556" s="15" t="s">
        <v>315</v>
      </c>
      <c r="F556" s="15"/>
      <c r="G556" s="16">
        <f t="shared" si="77"/>
        <v>0</v>
      </c>
      <c r="H556" s="16">
        <f t="shared" si="77"/>
        <v>0</v>
      </c>
      <c r="I556" s="16">
        <f t="shared" si="77"/>
        <v>0</v>
      </c>
      <c r="J556" s="16">
        <f t="shared" si="77"/>
        <v>0</v>
      </c>
    </row>
    <row r="557" spans="1:10" ht="24" hidden="1" x14ac:dyDescent="0.25">
      <c r="A557" s="19" t="s">
        <v>424</v>
      </c>
      <c r="B557" s="14">
        <v>707</v>
      </c>
      <c r="C557" s="15" t="s">
        <v>134</v>
      </c>
      <c r="D557" s="15" t="s">
        <v>423</v>
      </c>
      <c r="E557" s="15" t="s">
        <v>425</v>
      </c>
      <c r="F557" s="15"/>
      <c r="G557" s="16">
        <f t="shared" si="77"/>
        <v>0</v>
      </c>
      <c r="H557" s="16">
        <f t="shared" si="77"/>
        <v>0</v>
      </c>
      <c r="I557" s="16">
        <f t="shared" si="77"/>
        <v>0</v>
      </c>
      <c r="J557" s="16">
        <f t="shared" si="77"/>
        <v>0</v>
      </c>
    </row>
    <row r="558" spans="1:10" ht="24" hidden="1" x14ac:dyDescent="0.25">
      <c r="A558" s="18" t="s">
        <v>73</v>
      </c>
      <c r="B558" s="14">
        <v>707</v>
      </c>
      <c r="C558" s="15" t="s">
        <v>134</v>
      </c>
      <c r="D558" s="15" t="s">
        <v>423</v>
      </c>
      <c r="E558" s="15" t="s">
        <v>425</v>
      </c>
      <c r="F558" s="15" t="s">
        <v>146</v>
      </c>
      <c r="G558" s="16">
        <v>0</v>
      </c>
      <c r="H558" s="16"/>
      <c r="I558" s="16">
        <v>0</v>
      </c>
      <c r="J558" s="16"/>
    </row>
    <row r="559" spans="1:10" s="23" customFormat="1" ht="24" x14ac:dyDescent="0.25">
      <c r="A559" s="34" t="s">
        <v>426</v>
      </c>
      <c r="B559" s="11">
        <v>709</v>
      </c>
      <c r="C559" s="11"/>
      <c r="D559" s="11"/>
      <c r="E559" s="11"/>
      <c r="F559" s="11"/>
      <c r="G559" s="12">
        <f>G560+G598+G648+G758+G781</f>
        <v>400391764.18000001</v>
      </c>
      <c r="H559" s="12">
        <f>H560+H598+H648+H758+H781</f>
        <v>3020734.9299999997</v>
      </c>
      <c r="I559" s="12">
        <f>I560+I598+I648+I758+I781</f>
        <v>401050550.11000001</v>
      </c>
      <c r="J559" s="12">
        <f>J560+J598+J648+J758+J781</f>
        <v>3020734.9299999997</v>
      </c>
    </row>
    <row r="560" spans="1:10" x14ac:dyDescent="0.25">
      <c r="A560" s="13" t="s">
        <v>17</v>
      </c>
      <c r="B560" s="14">
        <v>709</v>
      </c>
      <c r="C560" s="15" t="s">
        <v>18</v>
      </c>
      <c r="D560" s="15" t="s">
        <v>3</v>
      </c>
      <c r="E560" s="14"/>
      <c r="F560" s="14"/>
      <c r="G560" s="16">
        <f>G561+G576</f>
        <v>5780609.2599999998</v>
      </c>
      <c r="H560" s="16">
        <f>H561+H576</f>
        <v>0</v>
      </c>
      <c r="I560" s="16">
        <f>I561+I576</f>
        <v>5780609.2599999998</v>
      </c>
      <c r="J560" s="16">
        <f>J561+J576</f>
        <v>0</v>
      </c>
    </row>
    <row r="561" spans="1:10" ht="36" x14ac:dyDescent="0.25">
      <c r="A561" s="18" t="s">
        <v>33</v>
      </c>
      <c r="B561" s="14">
        <v>709</v>
      </c>
      <c r="C561" s="15" t="s">
        <v>18</v>
      </c>
      <c r="D561" s="15" t="s">
        <v>34</v>
      </c>
      <c r="E561" s="14"/>
      <c r="F561" s="14"/>
      <c r="G561" s="16">
        <f>G571+G562</f>
        <v>5764609.2599999998</v>
      </c>
      <c r="H561" s="16">
        <f>H571+H562</f>
        <v>0</v>
      </c>
      <c r="I561" s="16">
        <f>I571+I562</f>
        <v>5764609.2599999998</v>
      </c>
      <c r="J561" s="16">
        <f>J571+J562</f>
        <v>0</v>
      </c>
    </row>
    <row r="562" spans="1:10" ht="24" x14ac:dyDescent="0.25">
      <c r="A562" s="18" t="s">
        <v>35</v>
      </c>
      <c r="B562" s="14">
        <v>709</v>
      </c>
      <c r="C562" s="15" t="s">
        <v>18</v>
      </c>
      <c r="D562" s="15" t="s">
        <v>34</v>
      </c>
      <c r="E562" s="15" t="s">
        <v>36</v>
      </c>
      <c r="F562" s="14"/>
      <c r="G562" s="16">
        <f>G563</f>
        <v>310700</v>
      </c>
      <c r="H562" s="16">
        <f>H563</f>
        <v>0</v>
      </c>
      <c r="I562" s="16">
        <f>I563</f>
        <v>310700</v>
      </c>
      <c r="J562" s="16">
        <f>J563</f>
        <v>0</v>
      </c>
    </row>
    <row r="563" spans="1:10" ht="24" x14ac:dyDescent="0.25">
      <c r="A563" s="18" t="s">
        <v>37</v>
      </c>
      <c r="B563" s="14">
        <v>709</v>
      </c>
      <c r="C563" s="15" t="s">
        <v>18</v>
      </c>
      <c r="D563" s="15" t="s">
        <v>34</v>
      </c>
      <c r="E563" s="15" t="s">
        <v>38</v>
      </c>
      <c r="F563" s="14"/>
      <c r="G563" s="16">
        <f>G564+G568</f>
        <v>310700</v>
      </c>
      <c r="H563" s="16">
        <f>H564+H568</f>
        <v>0</v>
      </c>
      <c r="I563" s="16">
        <f>I564+I568</f>
        <v>310700</v>
      </c>
      <c r="J563" s="16">
        <f>J564+J568</f>
        <v>0</v>
      </c>
    </row>
    <row r="564" spans="1:10" ht="24" x14ac:dyDescent="0.25">
      <c r="A564" s="18" t="s">
        <v>39</v>
      </c>
      <c r="B564" s="14">
        <v>709</v>
      </c>
      <c r="C564" s="15" t="s">
        <v>18</v>
      </c>
      <c r="D564" s="15" t="s">
        <v>34</v>
      </c>
      <c r="E564" s="15" t="s">
        <v>40</v>
      </c>
      <c r="F564" s="14"/>
      <c r="G564" s="16">
        <f>G565</f>
        <v>170700</v>
      </c>
      <c r="H564" s="16">
        <f>H565</f>
        <v>0</v>
      </c>
      <c r="I564" s="16">
        <f>I565</f>
        <v>170700</v>
      </c>
      <c r="J564" s="16">
        <f>J565</f>
        <v>0</v>
      </c>
    </row>
    <row r="565" spans="1:10" x14ac:dyDescent="0.25">
      <c r="A565" s="18" t="s">
        <v>41</v>
      </c>
      <c r="B565" s="14">
        <v>709</v>
      </c>
      <c r="C565" s="15" t="s">
        <v>18</v>
      </c>
      <c r="D565" s="15" t="s">
        <v>34</v>
      </c>
      <c r="E565" s="15" t="s">
        <v>42</v>
      </c>
      <c r="F565" s="14"/>
      <c r="G565" s="16">
        <f>SUM(G566:G567)</f>
        <v>170700</v>
      </c>
      <c r="H565" s="16">
        <f>SUM(H566:H567)</f>
        <v>0</v>
      </c>
      <c r="I565" s="16">
        <f>SUM(I566:I567)</f>
        <v>170700</v>
      </c>
      <c r="J565" s="16">
        <f>SUM(J566:J567)</f>
        <v>0</v>
      </c>
    </row>
    <row r="566" spans="1:10" ht="48" x14ac:dyDescent="0.25">
      <c r="A566" s="18" t="s">
        <v>27</v>
      </c>
      <c r="B566" s="14">
        <v>709</v>
      </c>
      <c r="C566" s="15" t="s">
        <v>18</v>
      </c>
      <c r="D566" s="15" t="s">
        <v>34</v>
      </c>
      <c r="E566" s="15" t="s">
        <v>42</v>
      </c>
      <c r="F566" s="14">
        <v>100</v>
      </c>
      <c r="G566" s="16">
        <v>105700</v>
      </c>
      <c r="H566" s="16"/>
      <c r="I566" s="16">
        <v>105700</v>
      </c>
      <c r="J566" s="16"/>
    </row>
    <row r="567" spans="1:10" ht="24" x14ac:dyDescent="0.25">
      <c r="A567" s="18" t="s">
        <v>30</v>
      </c>
      <c r="B567" s="14">
        <v>709</v>
      </c>
      <c r="C567" s="15" t="s">
        <v>18</v>
      </c>
      <c r="D567" s="15" t="s">
        <v>34</v>
      </c>
      <c r="E567" s="15" t="s">
        <v>42</v>
      </c>
      <c r="F567" s="14">
        <v>200</v>
      </c>
      <c r="G567" s="16">
        <v>65000</v>
      </c>
      <c r="H567" s="16"/>
      <c r="I567" s="16">
        <v>65000</v>
      </c>
      <c r="J567" s="16"/>
    </row>
    <row r="568" spans="1:10" ht="48" x14ac:dyDescent="0.25">
      <c r="A568" s="18" t="s">
        <v>46</v>
      </c>
      <c r="B568" s="14">
        <v>709</v>
      </c>
      <c r="C568" s="15" t="s">
        <v>18</v>
      </c>
      <c r="D568" s="15" t="s">
        <v>34</v>
      </c>
      <c r="E568" s="15" t="s">
        <v>47</v>
      </c>
      <c r="F568" s="14"/>
      <c r="G568" s="16">
        <f t="shared" ref="G568:J569" si="78">G569</f>
        <v>140000</v>
      </c>
      <c r="H568" s="16">
        <f t="shared" si="78"/>
        <v>0</v>
      </c>
      <c r="I568" s="16">
        <f t="shared" si="78"/>
        <v>140000</v>
      </c>
      <c r="J568" s="16">
        <f t="shared" si="78"/>
        <v>0</v>
      </c>
    </row>
    <row r="569" spans="1:10" ht="36" x14ac:dyDescent="0.25">
      <c r="A569" s="18" t="s">
        <v>31</v>
      </c>
      <c r="B569" s="14">
        <v>709</v>
      </c>
      <c r="C569" s="15" t="s">
        <v>18</v>
      </c>
      <c r="D569" s="15" t="s">
        <v>34</v>
      </c>
      <c r="E569" s="15" t="s">
        <v>48</v>
      </c>
      <c r="F569" s="14"/>
      <c r="G569" s="16">
        <f t="shared" si="78"/>
        <v>140000</v>
      </c>
      <c r="H569" s="16">
        <f t="shared" si="78"/>
        <v>0</v>
      </c>
      <c r="I569" s="16">
        <f t="shared" si="78"/>
        <v>140000</v>
      </c>
      <c r="J569" s="16">
        <f t="shared" si="78"/>
        <v>0</v>
      </c>
    </row>
    <row r="570" spans="1:10" ht="48" x14ac:dyDescent="0.25">
      <c r="A570" s="18" t="s">
        <v>27</v>
      </c>
      <c r="B570" s="14">
        <v>709</v>
      </c>
      <c r="C570" s="15" t="s">
        <v>18</v>
      </c>
      <c r="D570" s="15" t="s">
        <v>34</v>
      </c>
      <c r="E570" s="15" t="s">
        <v>48</v>
      </c>
      <c r="F570" s="14">
        <v>100</v>
      </c>
      <c r="G570" s="16">
        <v>140000</v>
      </c>
      <c r="H570" s="16"/>
      <c r="I570" s="16">
        <v>140000</v>
      </c>
      <c r="J570" s="16"/>
    </row>
    <row r="571" spans="1:10" x14ac:dyDescent="0.25">
      <c r="A571" s="18" t="s">
        <v>427</v>
      </c>
      <c r="B571" s="14">
        <v>709</v>
      </c>
      <c r="C571" s="15" t="s">
        <v>18</v>
      </c>
      <c r="D571" s="15" t="s">
        <v>34</v>
      </c>
      <c r="E571" s="15" t="s">
        <v>428</v>
      </c>
      <c r="F571" s="14"/>
      <c r="G571" s="16">
        <f t="shared" ref="G571:J574" si="79">G572</f>
        <v>5453909.2599999998</v>
      </c>
      <c r="H571" s="16">
        <f t="shared" si="79"/>
        <v>0</v>
      </c>
      <c r="I571" s="16">
        <f t="shared" si="79"/>
        <v>5453909.2599999998</v>
      </c>
      <c r="J571" s="16">
        <f t="shared" si="79"/>
        <v>0</v>
      </c>
    </row>
    <row r="572" spans="1:10" ht="24" x14ac:dyDescent="0.25">
      <c r="A572" s="18" t="s">
        <v>429</v>
      </c>
      <c r="B572" s="14">
        <v>709</v>
      </c>
      <c r="C572" s="15" t="s">
        <v>18</v>
      </c>
      <c r="D572" s="15" t="s">
        <v>34</v>
      </c>
      <c r="E572" s="15" t="s">
        <v>430</v>
      </c>
      <c r="F572" s="14"/>
      <c r="G572" s="16">
        <f t="shared" si="79"/>
        <v>5453909.2599999998</v>
      </c>
      <c r="H572" s="16">
        <f t="shared" si="79"/>
        <v>0</v>
      </c>
      <c r="I572" s="16">
        <f t="shared" si="79"/>
        <v>5453909.2599999998</v>
      </c>
      <c r="J572" s="16">
        <f t="shared" si="79"/>
        <v>0</v>
      </c>
    </row>
    <row r="573" spans="1:10" ht="36" x14ac:dyDescent="0.25">
      <c r="A573" s="18" t="s">
        <v>431</v>
      </c>
      <c r="B573" s="14">
        <v>709</v>
      </c>
      <c r="C573" s="15" t="s">
        <v>18</v>
      </c>
      <c r="D573" s="15" t="s">
        <v>34</v>
      </c>
      <c r="E573" s="15" t="s">
        <v>432</v>
      </c>
      <c r="F573" s="14"/>
      <c r="G573" s="16">
        <f t="shared" si="79"/>
        <v>5453909.2599999998</v>
      </c>
      <c r="H573" s="16">
        <f t="shared" si="79"/>
        <v>0</v>
      </c>
      <c r="I573" s="16">
        <f t="shared" si="79"/>
        <v>5453909.2599999998</v>
      </c>
      <c r="J573" s="16">
        <f t="shared" si="79"/>
        <v>0</v>
      </c>
    </row>
    <row r="574" spans="1:10" ht="24" x14ac:dyDescent="0.25">
      <c r="A574" s="18" t="s">
        <v>49</v>
      </c>
      <c r="B574" s="14">
        <v>709</v>
      </c>
      <c r="C574" s="15" t="s">
        <v>18</v>
      </c>
      <c r="D574" s="15" t="s">
        <v>34</v>
      </c>
      <c r="E574" s="15" t="s">
        <v>433</v>
      </c>
      <c r="F574" s="14"/>
      <c r="G574" s="16">
        <f t="shared" si="79"/>
        <v>5453909.2599999998</v>
      </c>
      <c r="H574" s="16">
        <f t="shared" si="79"/>
        <v>0</v>
      </c>
      <c r="I574" s="16">
        <f t="shared" si="79"/>
        <v>5453909.2599999998</v>
      </c>
      <c r="J574" s="16">
        <f t="shared" si="79"/>
        <v>0</v>
      </c>
    </row>
    <row r="575" spans="1:10" ht="48" x14ac:dyDescent="0.25">
      <c r="A575" s="18" t="s">
        <v>27</v>
      </c>
      <c r="B575" s="14">
        <v>709</v>
      </c>
      <c r="C575" s="15" t="s">
        <v>18</v>
      </c>
      <c r="D575" s="15" t="s">
        <v>34</v>
      </c>
      <c r="E575" s="15" t="s">
        <v>433</v>
      </c>
      <c r="F575" s="14">
        <v>100</v>
      </c>
      <c r="G575" s="16">
        <v>5453909.2599999998</v>
      </c>
      <c r="H575" s="16"/>
      <c r="I575" s="16">
        <v>5453909.2599999998</v>
      </c>
      <c r="J575" s="16"/>
    </row>
    <row r="576" spans="1:10" x14ac:dyDescent="0.25">
      <c r="A576" s="18" t="s">
        <v>63</v>
      </c>
      <c r="B576" s="14">
        <v>709</v>
      </c>
      <c r="C576" s="15" t="s">
        <v>18</v>
      </c>
      <c r="D576" s="15" t="s">
        <v>64</v>
      </c>
      <c r="E576" s="15"/>
      <c r="F576" s="14"/>
      <c r="G576" s="16">
        <f>G583+G577+G593</f>
        <v>16000</v>
      </c>
      <c r="H576" s="16">
        <f t="shared" ref="H576:J576" si="80">H583+H577+H593</f>
        <v>0</v>
      </c>
      <c r="I576" s="16">
        <f t="shared" si="80"/>
        <v>16000</v>
      </c>
      <c r="J576" s="16">
        <f t="shared" si="80"/>
        <v>0</v>
      </c>
    </row>
    <row r="577" spans="1:10" ht="24" hidden="1" x14ac:dyDescent="0.25">
      <c r="A577" s="13" t="s">
        <v>65</v>
      </c>
      <c r="B577" s="14">
        <v>709</v>
      </c>
      <c r="C577" s="15" t="s">
        <v>18</v>
      </c>
      <c r="D577" s="15" t="s">
        <v>64</v>
      </c>
      <c r="E577" s="15" t="s">
        <v>66</v>
      </c>
      <c r="F577" s="14"/>
      <c r="G577" s="16">
        <f t="shared" ref="G577:J579" si="81">G578</f>
        <v>0</v>
      </c>
      <c r="H577" s="16">
        <f t="shared" si="81"/>
        <v>0</v>
      </c>
      <c r="I577" s="16">
        <f t="shared" si="81"/>
        <v>0</v>
      </c>
      <c r="J577" s="16">
        <f t="shared" si="81"/>
        <v>0</v>
      </c>
    </row>
    <row r="578" spans="1:10" ht="24" hidden="1" x14ac:dyDescent="0.25">
      <c r="A578" s="18" t="s">
        <v>67</v>
      </c>
      <c r="B578" s="14">
        <v>709</v>
      </c>
      <c r="C578" s="15" t="s">
        <v>18</v>
      </c>
      <c r="D578" s="15" t="s">
        <v>64</v>
      </c>
      <c r="E578" s="15" t="s">
        <v>68</v>
      </c>
      <c r="F578" s="14"/>
      <c r="G578" s="16">
        <f t="shared" si="81"/>
        <v>0</v>
      </c>
      <c r="H578" s="16">
        <f t="shared" si="81"/>
        <v>0</v>
      </c>
      <c r="I578" s="16">
        <f t="shared" si="81"/>
        <v>0</v>
      </c>
      <c r="J578" s="16">
        <f t="shared" si="81"/>
        <v>0</v>
      </c>
    </row>
    <row r="579" spans="1:10" ht="36" hidden="1" x14ac:dyDescent="0.25">
      <c r="A579" s="18" t="s">
        <v>69</v>
      </c>
      <c r="B579" s="14">
        <v>709</v>
      </c>
      <c r="C579" s="15" t="s">
        <v>18</v>
      </c>
      <c r="D579" s="15" t="s">
        <v>64</v>
      </c>
      <c r="E579" s="15" t="s">
        <v>70</v>
      </c>
      <c r="F579" s="14"/>
      <c r="G579" s="16">
        <f t="shared" si="81"/>
        <v>0</v>
      </c>
      <c r="H579" s="16">
        <f t="shared" si="81"/>
        <v>0</v>
      </c>
      <c r="I579" s="16">
        <f t="shared" si="81"/>
        <v>0</v>
      </c>
      <c r="J579" s="16">
        <f t="shared" si="81"/>
        <v>0</v>
      </c>
    </row>
    <row r="580" spans="1:10" ht="48" hidden="1" x14ac:dyDescent="0.25">
      <c r="A580" s="18" t="s">
        <v>71</v>
      </c>
      <c r="B580" s="14">
        <v>709</v>
      </c>
      <c r="C580" s="15" t="s">
        <v>18</v>
      </c>
      <c r="D580" s="15" t="s">
        <v>64</v>
      </c>
      <c r="E580" s="15" t="s">
        <v>72</v>
      </c>
      <c r="F580" s="14"/>
      <c r="G580" s="16">
        <f>SUM(G581:G582)</f>
        <v>0</v>
      </c>
      <c r="H580" s="16">
        <f>SUM(H581:H582)</f>
        <v>0</v>
      </c>
      <c r="I580" s="16">
        <f>SUM(I581:I582)</f>
        <v>0</v>
      </c>
      <c r="J580" s="16">
        <f>SUM(J581:J582)</f>
        <v>0</v>
      </c>
    </row>
    <row r="581" spans="1:10" ht="48" hidden="1" x14ac:dyDescent="0.25">
      <c r="A581" s="18" t="s">
        <v>27</v>
      </c>
      <c r="B581" s="14">
        <v>709</v>
      </c>
      <c r="C581" s="15" t="s">
        <v>18</v>
      </c>
      <c r="D581" s="15" t="s">
        <v>64</v>
      </c>
      <c r="E581" s="15" t="s">
        <v>72</v>
      </c>
      <c r="F581" s="14">
        <v>100</v>
      </c>
      <c r="G581" s="16"/>
      <c r="H581" s="16"/>
      <c r="I581" s="16"/>
      <c r="J581" s="16"/>
    </row>
    <row r="582" spans="1:10" hidden="1" x14ac:dyDescent="0.25">
      <c r="A582" s="18" t="s">
        <v>51</v>
      </c>
      <c r="B582" s="14">
        <v>709</v>
      </c>
      <c r="C582" s="15" t="s">
        <v>18</v>
      </c>
      <c r="D582" s="15" t="s">
        <v>64</v>
      </c>
      <c r="E582" s="15" t="s">
        <v>72</v>
      </c>
      <c r="F582" s="14">
        <v>300</v>
      </c>
      <c r="G582" s="16">
        <v>0</v>
      </c>
      <c r="H582" s="16"/>
      <c r="I582" s="16">
        <v>0</v>
      </c>
      <c r="J582" s="16"/>
    </row>
    <row r="583" spans="1:10" ht="24" x14ac:dyDescent="0.25">
      <c r="A583" s="18" t="s">
        <v>35</v>
      </c>
      <c r="B583" s="14">
        <v>709</v>
      </c>
      <c r="C583" s="15" t="s">
        <v>18</v>
      </c>
      <c r="D583" s="15" t="s">
        <v>64</v>
      </c>
      <c r="E583" s="15" t="s">
        <v>36</v>
      </c>
      <c r="F583" s="14"/>
      <c r="G583" s="16">
        <f>G584+G588</f>
        <v>16000</v>
      </c>
      <c r="H583" s="16">
        <f>H584+H588</f>
        <v>0</v>
      </c>
      <c r="I583" s="16">
        <f>I584+I588</f>
        <v>16000</v>
      </c>
      <c r="J583" s="16">
        <f>J584+J588</f>
        <v>0</v>
      </c>
    </row>
    <row r="584" spans="1:10" ht="24" x14ac:dyDescent="0.25">
      <c r="A584" s="18" t="s">
        <v>74</v>
      </c>
      <c r="B584" s="14">
        <v>709</v>
      </c>
      <c r="C584" s="15" t="s">
        <v>18</v>
      </c>
      <c r="D584" s="15" t="s">
        <v>64</v>
      </c>
      <c r="E584" s="15" t="s">
        <v>75</v>
      </c>
      <c r="F584" s="14"/>
      <c r="G584" s="16">
        <f t="shared" ref="G584:J586" si="82">G585</f>
        <v>10400</v>
      </c>
      <c r="H584" s="16">
        <f t="shared" si="82"/>
        <v>0</v>
      </c>
      <c r="I584" s="16">
        <f t="shared" si="82"/>
        <v>10400</v>
      </c>
      <c r="J584" s="16">
        <f t="shared" si="82"/>
        <v>0</v>
      </c>
    </row>
    <row r="585" spans="1:10" ht="48" x14ac:dyDescent="0.25">
      <c r="A585" s="18" t="s">
        <v>76</v>
      </c>
      <c r="B585" s="14">
        <v>709</v>
      </c>
      <c r="C585" s="15" t="s">
        <v>18</v>
      </c>
      <c r="D585" s="15" t="s">
        <v>64</v>
      </c>
      <c r="E585" s="15" t="s">
        <v>77</v>
      </c>
      <c r="F585" s="14"/>
      <c r="G585" s="16">
        <f t="shared" si="82"/>
        <v>10400</v>
      </c>
      <c r="H585" s="16">
        <f t="shared" si="82"/>
        <v>0</v>
      </c>
      <c r="I585" s="16">
        <f t="shared" si="82"/>
        <v>10400</v>
      </c>
      <c r="J585" s="16">
        <f t="shared" si="82"/>
        <v>0</v>
      </c>
    </row>
    <row r="586" spans="1:10" ht="36" x14ac:dyDescent="0.25">
      <c r="A586" s="18" t="s">
        <v>78</v>
      </c>
      <c r="B586" s="14">
        <v>709</v>
      </c>
      <c r="C586" s="15" t="s">
        <v>18</v>
      </c>
      <c r="D586" s="15" t="s">
        <v>64</v>
      </c>
      <c r="E586" s="15" t="s">
        <v>79</v>
      </c>
      <c r="F586" s="14"/>
      <c r="G586" s="16">
        <f t="shared" si="82"/>
        <v>10400</v>
      </c>
      <c r="H586" s="16">
        <f t="shared" si="82"/>
        <v>0</v>
      </c>
      <c r="I586" s="16">
        <f t="shared" si="82"/>
        <v>10400</v>
      </c>
      <c r="J586" s="16">
        <f t="shared" si="82"/>
        <v>0</v>
      </c>
    </row>
    <row r="587" spans="1:10" ht="24" x14ac:dyDescent="0.25">
      <c r="A587" s="18" t="s">
        <v>30</v>
      </c>
      <c r="B587" s="14">
        <v>709</v>
      </c>
      <c r="C587" s="15" t="s">
        <v>18</v>
      </c>
      <c r="D587" s="15" t="s">
        <v>64</v>
      </c>
      <c r="E587" s="15" t="s">
        <v>79</v>
      </c>
      <c r="F587" s="14">
        <v>200</v>
      </c>
      <c r="G587" s="16">
        <v>10400</v>
      </c>
      <c r="H587" s="16"/>
      <c r="I587" s="16">
        <v>10400</v>
      </c>
      <c r="J587" s="16"/>
    </row>
    <row r="588" spans="1:10" ht="24" x14ac:dyDescent="0.25">
      <c r="A588" s="18" t="s">
        <v>226</v>
      </c>
      <c r="B588" s="14">
        <v>709</v>
      </c>
      <c r="C588" s="15" t="s">
        <v>18</v>
      </c>
      <c r="D588" s="15" t="s">
        <v>64</v>
      </c>
      <c r="E588" s="15" t="s">
        <v>38</v>
      </c>
      <c r="F588" s="14"/>
      <c r="G588" s="16">
        <f t="shared" ref="G588:J589" si="83">+G589</f>
        <v>5600</v>
      </c>
      <c r="H588" s="16">
        <f t="shared" si="83"/>
        <v>0</v>
      </c>
      <c r="I588" s="16">
        <f t="shared" si="83"/>
        <v>5600</v>
      </c>
      <c r="J588" s="16">
        <f t="shared" si="83"/>
        <v>0</v>
      </c>
    </row>
    <row r="589" spans="1:10" ht="48" x14ac:dyDescent="0.25">
      <c r="A589" s="18" t="s">
        <v>46</v>
      </c>
      <c r="B589" s="14">
        <v>709</v>
      </c>
      <c r="C589" s="15" t="s">
        <v>18</v>
      </c>
      <c r="D589" s="15" t="s">
        <v>64</v>
      </c>
      <c r="E589" s="15" t="s">
        <v>47</v>
      </c>
      <c r="F589" s="14"/>
      <c r="G589" s="16">
        <f t="shared" si="83"/>
        <v>5600</v>
      </c>
      <c r="H589" s="16">
        <f t="shared" si="83"/>
        <v>0</v>
      </c>
      <c r="I589" s="16">
        <f t="shared" si="83"/>
        <v>5600</v>
      </c>
      <c r="J589" s="16">
        <f t="shared" si="83"/>
        <v>0</v>
      </c>
    </row>
    <row r="590" spans="1:10" x14ac:dyDescent="0.25">
      <c r="A590" s="18" t="s">
        <v>89</v>
      </c>
      <c r="B590" s="14">
        <v>709</v>
      </c>
      <c r="C590" s="15" t="s">
        <v>18</v>
      </c>
      <c r="D590" s="15" t="s">
        <v>64</v>
      </c>
      <c r="E590" s="15" t="s">
        <v>90</v>
      </c>
      <c r="F590" s="14"/>
      <c r="G590" s="16">
        <f>SUM(G591:G592)</f>
        <v>5600</v>
      </c>
      <c r="H590" s="16">
        <f>SUM(H591:H592)</f>
        <v>0</v>
      </c>
      <c r="I590" s="16">
        <f>SUM(I591:I592)</f>
        <v>5600</v>
      </c>
      <c r="J590" s="16">
        <f>SUM(J591:J592)</f>
        <v>0</v>
      </c>
    </row>
    <row r="591" spans="1:10" ht="24" x14ac:dyDescent="0.25">
      <c r="A591" s="18" t="s">
        <v>30</v>
      </c>
      <c r="B591" s="14">
        <v>709</v>
      </c>
      <c r="C591" s="15" t="s">
        <v>18</v>
      </c>
      <c r="D591" s="15" t="s">
        <v>64</v>
      </c>
      <c r="E591" s="15" t="s">
        <v>90</v>
      </c>
      <c r="F591" s="14">
        <v>200</v>
      </c>
      <c r="G591" s="16">
        <v>5600</v>
      </c>
      <c r="H591" s="16"/>
      <c r="I591" s="16">
        <v>5600</v>
      </c>
      <c r="J591" s="16"/>
    </row>
    <row r="592" spans="1:10" hidden="1" x14ac:dyDescent="0.25">
      <c r="A592" s="18" t="s">
        <v>62</v>
      </c>
      <c r="B592" s="14">
        <v>709</v>
      </c>
      <c r="C592" s="15" t="s">
        <v>18</v>
      </c>
      <c r="D592" s="15" t="s">
        <v>64</v>
      </c>
      <c r="E592" s="15" t="s">
        <v>90</v>
      </c>
      <c r="F592" s="14">
        <v>800</v>
      </c>
      <c r="G592" s="16">
        <f>61.07-61.07</f>
        <v>0</v>
      </c>
      <c r="H592" s="16"/>
      <c r="I592" s="16">
        <f>61.07-61.07</f>
        <v>0</v>
      </c>
      <c r="J592" s="16"/>
    </row>
    <row r="593" spans="1:10" ht="14.25" hidden="1" customHeight="1" x14ac:dyDescent="0.25">
      <c r="A593" s="18" t="s">
        <v>427</v>
      </c>
      <c r="B593" s="14">
        <v>709</v>
      </c>
      <c r="C593" s="15" t="s">
        <v>18</v>
      </c>
      <c r="D593" s="15" t="s">
        <v>64</v>
      </c>
      <c r="E593" s="15" t="s">
        <v>428</v>
      </c>
      <c r="F593" s="14"/>
      <c r="G593" s="16">
        <f>G594</f>
        <v>0</v>
      </c>
      <c r="H593" s="16">
        <f t="shared" ref="H593:J596" si="84">H594</f>
        <v>0</v>
      </c>
      <c r="I593" s="16">
        <f t="shared" si="84"/>
        <v>0</v>
      </c>
      <c r="J593" s="16">
        <f t="shared" si="84"/>
        <v>0</v>
      </c>
    </row>
    <row r="594" spans="1:10" ht="24" hidden="1" x14ac:dyDescent="0.25">
      <c r="A594" s="18" t="s">
        <v>429</v>
      </c>
      <c r="B594" s="14">
        <v>709</v>
      </c>
      <c r="C594" s="15" t="s">
        <v>18</v>
      </c>
      <c r="D594" s="15" t="s">
        <v>64</v>
      </c>
      <c r="E594" s="15" t="s">
        <v>430</v>
      </c>
      <c r="F594" s="14"/>
      <c r="G594" s="16">
        <f>G595</f>
        <v>0</v>
      </c>
      <c r="H594" s="16">
        <f t="shared" si="84"/>
        <v>0</v>
      </c>
      <c r="I594" s="16">
        <f t="shared" si="84"/>
        <v>0</v>
      </c>
      <c r="J594" s="16">
        <f t="shared" si="84"/>
        <v>0</v>
      </c>
    </row>
    <row r="595" spans="1:10" ht="24" hidden="1" x14ac:dyDescent="0.25">
      <c r="A595" s="18" t="s">
        <v>434</v>
      </c>
      <c r="B595" s="14">
        <v>709</v>
      </c>
      <c r="C595" s="15" t="s">
        <v>18</v>
      </c>
      <c r="D595" s="15" t="s">
        <v>64</v>
      </c>
      <c r="E595" s="15" t="s">
        <v>435</v>
      </c>
      <c r="F595" s="14"/>
      <c r="G595" s="16">
        <f>G596</f>
        <v>0</v>
      </c>
      <c r="H595" s="16">
        <f t="shared" si="84"/>
        <v>0</v>
      </c>
      <c r="I595" s="16">
        <f t="shared" si="84"/>
        <v>0</v>
      </c>
      <c r="J595" s="16">
        <f t="shared" si="84"/>
        <v>0</v>
      </c>
    </row>
    <row r="596" spans="1:10" ht="24" hidden="1" x14ac:dyDescent="0.25">
      <c r="A596" s="18" t="s">
        <v>436</v>
      </c>
      <c r="B596" s="14">
        <v>709</v>
      </c>
      <c r="C596" s="15" t="s">
        <v>18</v>
      </c>
      <c r="D596" s="15" t="s">
        <v>64</v>
      </c>
      <c r="E596" s="15" t="s">
        <v>437</v>
      </c>
      <c r="F596" s="14"/>
      <c r="G596" s="16">
        <f>G597</f>
        <v>0</v>
      </c>
      <c r="H596" s="16">
        <f t="shared" si="84"/>
        <v>0</v>
      </c>
      <c r="I596" s="16">
        <f t="shared" si="84"/>
        <v>0</v>
      </c>
      <c r="J596" s="16">
        <f t="shared" si="84"/>
        <v>0</v>
      </c>
    </row>
    <row r="597" spans="1:10" ht="24" hidden="1" x14ac:dyDescent="0.25">
      <c r="A597" s="18" t="s">
        <v>73</v>
      </c>
      <c r="B597" s="14">
        <v>709</v>
      </c>
      <c r="C597" s="15" t="s">
        <v>18</v>
      </c>
      <c r="D597" s="15" t="s">
        <v>64</v>
      </c>
      <c r="E597" s="15" t="s">
        <v>437</v>
      </c>
      <c r="F597" s="14">
        <v>600</v>
      </c>
      <c r="G597" s="16">
        <v>0</v>
      </c>
      <c r="H597" s="16"/>
      <c r="I597" s="16">
        <v>0</v>
      </c>
      <c r="J597" s="16"/>
    </row>
    <row r="598" spans="1:10" x14ac:dyDescent="0.25">
      <c r="A598" s="18" t="s">
        <v>258</v>
      </c>
      <c r="B598" s="14">
        <v>709</v>
      </c>
      <c r="C598" s="15" t="s">
        <v>59</v>
      </c>
      <c r="D598" s="15"/>
      <c r="E598" s="15"/>
      <c r="F598" s="14"/>
      <c r="G598" s="16">
        <f>G599+G622</f>
        <v>130123016.87</v>
      </c>
      <c r="H598" s="16">
        <f>H599+H622</f>
        <v>1845468.65</v>
      </c>
      <c r="I598" s="16">
        <f>I599+I622</f>
        <v>130313616.87</v>
      </c>
      <c r="J598" s="16">
        <f>J599+J622</f>
        <v>1845468.65</v>
      </c>
    </row>
    <row r="599" spans="1:10" x14ac:dyDescent="0.25">
      <c r="A599" s="18" t="s">
        <v>311</v>
      </c>
      <c r="B599" s="14">
        <v>709</v>
      </c>
      <c r="C599" s="15" t="s">
        <v>59</v>
      </c>
      <c r="D599" s="15" t="s">
        <v>102</v>
      </c>
      <c r="E599" s="15"/>
      <c r="F599" s="14"/>
      <c r="G599" s="16">
        <f t="shared" ref="G599:J600" si="85">G600</f>
        <v>121576516.87</v>
      </c>
      <c r="H599" s="16">
        <f t="shared" si="85"/>
        <v>1845468.65</v>
      </c>
      <c r="I599" s="16">
        <f t="shared" si="85"/>
        <v>121755716.87</v>
      </c>
      <c r="J599" s="16">
        <f t="shared" si="85"/>
        <v>1845468.65</v>
      </c>
    </row>
    <row r="600" spans="1:10" x14ac:dyDescent="0.25">
      <c r="A600" s="18" t="s">
        <v>427</v>
      </c>
      <c r="B600" s="14">
        <v>709</v>
      </c>
      <c r="C600" s="15" t="s">
        <v>59</v>
      </c>
      <c r="D600" s="15" t="s">
        <v>102</v>
      </c>
      <c r="E600" s="15" t="s">
        <v>428</v>
      </c>
      <c r="F600" s="14"/>
      <c r="G600" s="16">
        <f t="shared" si="85"/>
        <v>121576516.87</v>
      </c>
      <c r="H600" s="16">
        <f t="shared" si="85"/>
        <v>1845468.65</v>
      </c>
      <c r="I600" s="16">
        <f t="shared" si="85"/>
        <v>121755716.87</v>
      </c>
      <c r="J600" s="16">
        <f t="shared" si="85"/>
        <v>1845468.65</v>
      </c>
    </row>
    <row r="601" spans="1:10" ht="24" x14ac:dyDescent="0.25">
      <c r="A601" s="18" t="s">
        <v>438</v>
      </c>
      <c r="B601" s="14">
        <v>709</v>
      </c>
      <c r="C601" s="15" t="s">
        <v>59</v>
      </c>
      <c r="D601" s="15" t="s">
        <v>102</v>
      </c>
      <c r="E601" s="15" t="s">
        <v>439</v>
      </c>
      <c r="F601" s="14"/>
      <c r="G601" s="16">
        <f>G602+G617</f>
        <v>121576516.87</v>
      </c>
      <c r="H601" s="16">
        <f>H602+H617</f>
        <v>1845468.65</v>
      </c>
      <c r="I601" s="16">
        <f>I602+I617</f>
        <v>121755716.87</v>
      </c>
      <c r="J601" s="16">
        <f>J602+J617</f>
        <v>1845468.65</v>
      </c>
    </row>
    <row r="602" spans="1:10" ht="24" x14ac:dyDescent="0.25">
      <c r="A602" s="18" t="s">
        <v>440</v>
      </c>
      <c r="B602" s="14">
        <v>709</v>
      </c>
      <c r="C602" s="15" t="s">
        <v>59</v>
      </c>
      <c r="D602" s="15" t="s">
        <v>102</v>
      </c>
      <c r="E602" s="15" t="s">
        <v>441</v>
      </c>
      <c r="F602" s="14"/>
      <c r="G602" s="16">
        <f>G603+G605+G609+G607+G611+G613+G615</f>
        <v>121576516.87</v>
      </c>
      <c r="H602" s="16">
        <f>H603+H605+H609+H607+H611+H613+H615</f>
        <v>1845468.65</v>
      </c>
      <c r="I602" s="16">
        <f>I603+I605+I609+I607+I611+I613+I615</f>
        <v>121755716.87</v>
      </c>
      <c r="J602" s="16">
        <f>J603+J605+J609+J607+J611+J613+J615</f>
        <v>1845468.65</v>
      </c>
    </row>
    <row r="603" spans="1:10" ht="36" x14ac:dyDescent="0.25">
      <c r="A603" s="18" t="s">
        <v>31</v>
      </c>
      <c r="B603" s="14">
        <v>709</v>
      </c>
      <c r="C603" s="15" t="s">
        <v>59</v>
      </c>
      <c r="D603" s="15" t="s">
        <v>102</v>
      </c>
      <c r="E603" s="15" t="s">
        <v>442</v>
      </c>
      <c r="F603" s="15"/>
      <c r="G603" s="16">
        <f>G604</f>
        <v>1771000</v>
      </c>
      <c r="H603" s="16">
        <f>H604</f>
        <v>0</v>
      </c>
      <c r="I603" s="16">
        <f>I604</f>
        <v>1771000</v>
      </c>
      <c r="J603" s="16">
        <f>J604</f>
        <v>0</v>
      </c>
    </row>
    <row r="604" spans="1:10" ht="24" x14ac:dyDescent="0.25">
      <c r="A604" s="18" t="s">
        <v>73</v>
      </c>
      <c r="B604" s="14">
        <v>709</v>
      </c>
      <c r="C604" s="15" t="s">
        <v>59</v>
      </c>
      <c r="D604" s="15" t="s">
        <v>102</v>
      </c>
      <c r="E604" s="15" t="s">
        <v>442</v>
      </c>
      <c r="F604" s="15" t="s">
        <v>146</v>
      </c>
      <c r="G604" s="16">
        <v>1771000</v>
      </c>
      <c r="H604" s="16"/>
      <c r="I604" s="16">
        <v>1771000</v>
      </c>
      <c r="J604" s="16"/>
    </row>
    <row r="605" spans="1:10" ht="48" x14ac:dyDescent="0.25">
      <c r="A605" s="18" t="s">
        <v>147</v>
      </c>
      <c r="B605" s="14">
        <v>709</v>
      </c>
      <c r="C605" s="15" t="s">
        <v>59</v>
      </c>
      <c r="D605" s="15" t="s">
        <v>102</v>
      </c>
      <c r="E605" s="15" t="s">
        <v>443</v>
      </c>
      <c r="F605" s="14"/>
      <c r="G605" s="16">
        <f>G606</f>
        <v>1845468.65</v>
      </c>
      <c r="H605" s="16">
        <f>H606</f>
        <v>1845468.65</v>
      </c>
      <c r="I605" s="16">
        <f>I606</f>
        <v>1845468.65</v>
      </c>
      <c r="J605" s="16">
        <f>J606</f>
        <v>1845468.65</v>
      </c>
    </row>
    <row r="606" spans="1:10" ht="24" x14ac:dyDescent="0.25">
      <c r="A606" s="18" t="s">
        <v>73</v>
      </c>
      <c r="B606" s="14">
        <v>709</v>
      </c>
      <c r="C606" s="15" t="s">
        <v>59</v>
      </c>
      <c r="D606" s="15" t="s">
        <v>102</v>
      </c>
      <c r="E606" s="15" t="s">
        <v>443</v>
      </c>
      <c r="F606" s="14">
        <v>600</v>
      </c>
      <c r="G606" s="16">
        <v>1845468.65</v>
      </c>
      <c r="H606" s="16">
        <f>G606</f>
        <v>1845468.65</v>
      </c>
      <c r="I606" s="16">
        <v>1845468.65</v>
      </c>
      <c r="J606" s="16">
        <f>I606</f>
        <v>1845468.65</v>
      </c>
    </row>
    <row r="607" spans="1:10" ht="36" x14ac:dyDescent="0.25">
      <c r="A607" s="18" t="s">
        <v>149</v>
      </c>
      <c r="B607" s="14">
        <v>709</v>
      </c>
      <c r="C607" s="15" t="s">
        <v>59</v>
      </c>
      <c r="D607" s="15" t="s">
        <v>102</v>
      </c>
      <c r="E607" s="15" t="s">
        <v>444</v>
      </c>
      <c r="F607" s="14"/>
      <c r="G607" s="16">
        <f>G608</f>
        <v>383358.22</v>
      </c>
      <c r="H607" s="16">
        <f>H608</f>
        <v>0</v>
      </c>
      <c r="I607" s="16">
        <f>I608</f>
        <v>383358.22</v>
      </c>
      <c r="J607" s="16">
        <f>J608</f>
        <v>0</v>
      </c>
    </row>
    <row r="608" spans="1:10" ht="24" x14ac:dyDescent="0.25">
      <c r="A608" s="18" t="s">
        <v>73</v>
      </c>
      <c r="B608" s="14">
        <v>709</v>
      </c>
      <c r="C608" s="15" t="s">
        <v>59</v>
      </c>
      <c r="D608" s="15" t="s">
        <v>102</v>
      </c>
      <c r="E608" s="15" t="s">
        <v>444</v>
      </c>
      <c r="F608" s="14">
        <v>600</v>
      </c>
      <c r="G608" s="16">
        <v>383358.22</v>
      </c>
      <c r="H608" s="16"/>
      <c r="I608" s="16">
        <v>383358.22</v>
      </c>
      <c r="J608" s="16"/>
    </row>
    <row r="609" spans="1:10" ht="24" x14ac:dyDescent="0.25">
      <c r="A609" s="20" t="s">
        <v>151</v>
      </c>
      <c r="B609" s="14">
        <v>709</v>
      </c>
      <c r="C609" s="15" t="s">
        <v>59</v>
      </c>
      <c r="D609" s="15" t="s">
        <v>102</v>
      </c>
      <c r="E609" s="15" t="s">
        <v>445</v>
      </c>
      <c r="F609" s="14"/>
      <c r="G609" s="16">
        <f>G610</f>
        <v>102273400</v>
      </c>
      <c r="H609" s="16">
        <f>H610</f>
        <v>0</v>
      </c>
      <c r="I609" s="16">
        <f>I610</f>
        <v>102273400</v>
      </c>
      <c r="J609" s="16">
        <f>J610</f>
        <v>0</v>
      </c>
    </row>
    <row r="610" spans="1:10" ht="24" x14ac:dyDescent="0.25">
      <c r="A610" s="18" t="s">
        <v>73</v>
      </c>
      <c r="B610" s="14">
        <v>709</v>
      </c>
      <c r="C610" s="15" t="s">
        <v>59</v>
      </c>
      <c r="D610" s="15" t="s">
        <v>102</v>
      </c>
      <c r="E610" s="15" t="s">
        <v>445</v>
      </c>
      <c r="F610" s="14">
        <v>600</v>
      </c>
      <c r="G610" s="16">
        <v>102273400</v>
      </c>
      <c r="H610" s="16"/>
      <c r="I610" s="16">
        <v>102273400</v>
      </c>
      <c r="J610" s="16"/>
    </row>
    <row r="611" spans="1:10" ht="24" x14ac:dyDescent="0.25">
      <c r="A611" s="20" t="s">
        <v>153</v>
      </c>
      <c r="B611" s="14">
        <v>709</v>
      </c>
      <c r="C611" s="15" t="s">
        <v>59</v>
      </c>
      <c r="D611" s="15" t="s">
        <v>102</v>
      </c>
      <c r="E611" s="15" t="s">
        <v>446</v>
      </c>
      <c r="F611" s="14"/>
      <c r="G611" s="16">
        <f>G612</f>
        <v>5487020</v>
      </c>
      <c r="H611" s="16">
        <f>H612</f>
        <v>0</v>
      </c>
      <c r="I611" s="16">
        <f>I612</f>
        <v>5487020</v>
      </c>
      <c r="J611" s="16">
        <f>J612</f>
        <v>0</v>
      </c>
    </row>
    <row r="612" spans="1:10" ht="24" x14ac:dyDescent="0.25">
      <c r="A612" s="18" t="s">
        <v>73</v>
      </c>
      <c r="B612" s="14">
        <v>709</v>
      </c>
      <c r="C612" s="15" t="s">
        <v>59</v>
      </c>
      <c r="D612" s="15" t="s">
        <v>102</v>
      </c>
      <c r="E612" s="15" t="s">
        <v>446</v>
      </c>
      <c r="F612" s="14">
        <v>600</v>
      </c>
      <c r="G612" s="16">
        <v>5487020</v>
      </c>
      <c r="H612" s="16"/>
      <c r="I612" s="16">
        <v>5487020</v>
      </c>
      <c r="J612" s="16"/>
    </row>
    <row r="613" spans="1:10" ht="24" x14ac:dyDescent="0.25">
      <c r="A613" s="20" t="s">
        <v>155</v>
      </c>
      <c r="B613" s="14">
        <v>709</v>
      </c>
      <c r="C613" s="15" t="s">
        <v>59</v>
      </c>
      <c r="D613" s="15" t="s">
        <v>102</v>
      </c>
      <c r="E613" s="15" t="s">
        <v>447</v>
      </c>
      <c r="F613" s="14"/>
      <c r="G613" s="16">
        <f>G614</f>
        <v>4149700</v>
      </c>
      <c r="H613" s="16">
        <f>H614</f>
        <v>0</v>
      </c>
      <c r="I613" s="16">
        <f>I614</f>
        <v>4328900</v>
      </c>
      <c r="J613" s="16">
        <f>J614</f>
        <v>0</v>
      </c>
    </row>
    <row r="614" spans="1:10" ht="24" x14ac:dyDescent="0.25">
      <c r="A614" s="18" t="s">
        <v>73</v>
      </c>
      <c r="B614" s="14">
        <v>709</v>
      </c>
      <c r="C614" s="15" t="s">
        <v>59</v>
      </c>
      <c r="D614" s="15" t="s">
        <v>102</v>
      </c>
      <c r="E614" s="15" t="s">
        <v>447</v>
      </c>
      <c r="F614" s="14">
        <v>600</v>
      </c>
      <c r="G614" s="16">
        <v>4149700</v>
      </c>
      <c r="H614" s="16"/>
      <c r="I614" s="16">
        <v>4328900</v>
      </c>
      <c r="J614" s="16"/>
    </row>
    <row r="615" spans="1:10" ht="24" x14ac:dyDescent="0.25">
      <c r="A615" s="20" t="s">
        <v>157</v>
      </c>
      <c r="B615" s="14">
        <v>709</v>
      </c>
      <c r="C615" s="15" t="s">
        <v>59</v>
      </c>
      <c r="D615" s="15" t="s">
        <v>102</v>
      </c>
      <c r="E615" s="15" t="s">
        <v>448</v>
      </c>
      <c r="F615" s="14"/>
      <c r="G615" s="16">
        <f>G616</f>
        <v>5666570</v>
      </c>
      <c r="H615" s="16">
        <f>H616</f>
        <v>0</v>
      </c>
      <c r="I615" s="16">
        <f>I616</f>
        <v>5666570</v>
      </c>
      <c r="J615" s="16">
        <f>J616</f>
        <v>0</v>
      </c>
    </row>
    <row r="616" spans="1:10" ht="24" x14ac:dyDescent="0.25">
      <c r="A616" s="18" t="s">
        <v>73</v>
      </c>
      <c r="B616" s="14">
        <v>709</v>
      </c>
      <c r="C616" s="15" t="s">
        <v>59</v>
      </c>
      <c r="D616" s="15" t="s">
        <v>102</v>
      </c>
      <c r="E616" s="15" t="s">
        <v>448</v>
      </c>
      <c r="F616" s="14">
        <v>600</v>
      </c>
      <c r="G616" s="16">
        <v>5666570</v>
      </c>
      <c r="H616" s="16"/>
      <c r="I616" s="16">
        <v>5666570</v>
      </c>
      <c r="J616" s="16"/>
    </row>
    <row r="617" spans="1:10" ht="36" hidden="1" x14ac:dyDescent="0.25">
      <c r="A617" s="18" t="s">
        <v>449</v>
      </c>
      <c r="B617" s="14">
        <v>709</v>
      </c>
      <c r="C617" s="15" t="s">
        <v>59</v>
      </c>
      <c r="D617" s="15" t="s">
        <v>102</v>
      </c>
      <c r="E617" s="15" t="s">
        <v>450</v>
      </c>
      <c r="F617" s="14"/>
      <c r="G617" s="16">
        <f>G618+G620</f>
        <v>0</v>
      </c>
      <c r="H617" s="16">
        <f>H618+H620</f>
        <v>0</v>
      </c>
      <c r="I617" s="16">
        <f>I618+I620</f>
        <v>0</v>
      </c>
      <c r="J617" s="16">
        <f>J618+J620</f>
        <v>0</v>
      </c>
    </row>
    <row r="618" spans="1:10" ht="24" hidden="1" x14ac:dyDescent="0.25">
      <c r="A618" s="18" t="s">
        <v>325</v>
      </c>
      <c r="B618" s="14">
        <v>709</v>
      </c>
      <c r="C618" s="15" t="s">
        <v>59</v>
      </c>
      <c r="D618" s="15" t="s">
        <v>102</v>
      </c>
      <c r="E618" s="15" t="s">
        <v>451</v>
      </c>
      <c r="F618" s="14"/>
      <c r="G618" s="16">
        <f>G619</f>
        <v>0</v>
      </c>
      <c r="H618" s="16">
        <f>H619</f>
        <v>0</v>
      </c>
      <c r="I618" s="16">
        <f>I619</f>
        <v>0</v>
      </c>
      <c r="J618" s="16">
        <f>J619</f>
        <v>0</v>
      </c>
    </row>
    <row r="619" spans="1:10" ht="24" hidden="1" x14ac:dyDescent="0.25">
      <c r="A619" s="18" t="s">
        <v>73</v>
      </c>
      <c r="B619" s="14">
        <v>709</v>
      </c>
      <c r="C619" s="15" t="s">
        <v>59</v>
      </c>
      <c r="D619" s="15" t="s">
        <v>102</v>
      </c>
      <c r="E619" s="15" t="s">
        <v>451</v>
      </c>
      <c r="F619" s="14">
        <v>600</v>
      </c>
      <c r="G619" s="16">
        <v>0</v>
      </c>
      <c r="H619" s="16"/>
      <c r="I619" s="16">
        <v>0</v>
      </c>
      <c r="J619" s="16"/>
    </row>
    <row r="620" spans="1:10" hidden="1" x14ac:dyDescent="0.25">
      <c r="A620" s="18" t="s">
        <v>452</v>
      </c>
      <c r="B620" s="14">
        <v>709</v>
      </c>
      <c r="C620" s="15" t="s">
        <v>59</v>
      </c>
      <c r="D620" s="15" t="s">
        <v>102</v>
      </c>
      <c r="E620" s="15" t="s">
        <v>453</v>
      </c>
      <c r="F620" s="14"/>
      <c r="G620" s="16">
        <f>G621</f>
        <v>0</v>
      </c>
      <c r="H620" s="16">
        <f>H621</f>
        <v>0</v>
      </c>
      <c r="I620" s="16">
        <f>I621</f>
        <v>0</v>
      </c>
      <c r="J620" s="16">
        <f>J621</f>
        <v>0</v>
      </c>
    </row>
    <row r="621" spans="1:10" ht="24" hidden="1" x14ac:dyDescent="0.25">
      <c r="A621" s="18" t="s">
        <v>73</v>
      </c>
      <c r="B621" s="14">
        <v>709</v>
      </c>
      <c r="C621" s="15" t="s">
        <v>59</v>
      </c>
      <c r="D621" s="15" t="s">
        <v>102</v>
      </c>
      <c r="E621" s="15" t="s">
        <v>453</v>
      </c>
      <c r="F621" s="14">
        <v>600</v>
      </c>
      <c r="G621" s="16">
        <v>0</v>
      </c>
      <c r="H621" s="16"/>
      <c r="I621" s="16">
        <v>0</v>
      </c>
      <c r="J621" s="16"/>
    </row>
    <row r="622" spans="1:10" x14ac:dyDescent="0.25">
      <c r="A622" s="18" t="s">
        <v>329</v>
      </c>
      <c r="B622" s="14">
        <v>709</v>
      </c>
      <c r="C622" s="15" t="s">
        <v>59</v>
      </c>
      <c r="D622" s="15" t="s">
        <v>59</v>
      </c>
      <c r="E622" s="15"/>
      <c r="F622" s="14"/>
      <c r="G622" s="16">
        <f>G623</f>
        <v>8546500</v>
      </c>
      <c r="H622" s="16">
        <f>H623</f>
        <v>0</v>
      </c>
      <c r="I622" s="16">
        <f>I623</f>
        <v>8557900</v>
      </c>
      <c r="J622" s="16">
        <f>J623</f>
        <v>0</v>
      </c>
    </row>
    <row r="623" spans="1:10" ht="24" x14ac:dyDescent="0.25">
      <c r="A623" s="13" t="s">
        <v>65</v>
      </c>
      <c r="B623" s="14">
        <v>709</v>
      </c>
      <c r="C623" s="15" t="s">
        <v>59</v>
      </c>
      <c r="D623" s="15" t="s">
        <v>59</v>
      </c>
      <c r="E623" s="15" t="s">
        <v>66</v>
      </c>
      <c r="F623" s="14"/>
      <c r="G623" s="16">
        <f>G624+G644</f>
        <v>8546500</v>
      </c>
      <c r="H623" s="16">
        <f>H624+H644</f>
        <v>0</v>
      </c>
      <c r="I623" s="16">
        <f>I624+I644</f>
        <v>8557900</v>
      </c>
      <c r="J623" s="16">
        <f>J624+J644</f>
        <v>0</v>
      </c>
    </row>
    <row r="624" spans="1:10" x14ac:dyDescent="0.25">
      <c r="A624" s="18" t="s">
        <v>454</v>
      </c>
      <c r="B624" s="14">
        <v>709</v>
      </c>
      <c r="C624" s="15" t="s">
        <v>59</v>
      </c>
      <c r="D624" s="15" t="s">
        <v>59</v>
      </c>
      <c r="E624" s="15" t="s">
        <v>455</v>
      </c>
      <c r="F624" s="14"/>
      <c r="G624" s="16">
        <f>G625+G639</f>
        <v>8246500</v>
      </c>
      <c r="H624" s="16">
        <f t="shared" ref="H624:J624" si="86">H625+H639</f>
        <v>0</v>
      </c>
      <c r="I624" s="16">
        <f t="shared" si="86"/>
        <v>8257900</v>
      </c>
      <c r="J624" s="16">
        <f t="shared" si="86"/>
        <v>0</v>
      </c>
    </row>
    <row r="625" spans="1:10" ht="24" x14ac:dyDescent="0.25">
      <c r="A625" s="18" t="s">
        <v>456</v>
      </c>
      <c r="B625" s="14">
        <v>709</v>
      </c>
      <c r="C625" s="15" t="s">
        <v>59</v>
      </c>
      <c r="D625" s="15" t="s">
        <v>59</v>
      </c>
      <c r="E625" s="15" t="s">
        <v>457</v>
      </c>
      <c r="F625" s="14"/>
      <c r="G625" s="16">
        <f>G636+G628+G630+G632+G634+G626</f>
        <v>8246500</v>
      </c>
      <c r="H625" s="16">
        <f>H636+H628+H630+H632+H634+H626</f>
        <v>0</v>
      </c>
      <c r="I625" s="16">
        <f>I636+I628+I630+I632+I634+I626</f>
        <v>8257900</v>
      </c>
      <c r="J625" s="16">
        <f>J636+J628+J630+J632+J634+J626</f>
        <v>0</v>
      </c>
    </row>
    <row r="626" spans="1:10" ht="36" x14ac:dyDescent="0.25">
      <c r="A626" s="18" t="s">
        <v>31</v>
      </c>
      <c r="B626" s="14">
        <v>709</v>
      </c>
      <c r="C626" s="15" t="s">
        <v>59</v>
      </c>
      <c r="D626" s="15" t="s">
        <v>59</v>
      </c>
      <c r="E626" s="15" t="s">
        <v>458</v>
      </c>
      <c r="F626" s="15"/>
      <c r="G626" s="16">
        <f>G627</f>
        <v>50000</v>
      </c>
      <c r="H626" s="16">
        <f>H627</f>
        <v>0</v>
      </c>
      <c r="I626" s="16">
        <f>I627</f>
        <v>50000</v>
      </c>
      <c r="J626" s="16">
        <f>J627</f>
        <v>0</v>
      </c>
    </row>
    <row r="627" spans="1:10" ht="24" x14ac:dyDescent="0.25">
      <c r="A627" s="18" t="s">
        <v>73</v>
      </c>
      <c r="B627" s="14">
        <v>709</v>
      </c>
      <c r="C627" s="15" t="s">
        <v>59</v>
      </c>
      <c r="D627" s="15" t="s">
        <v>59</v>
      </c>
      <c r="E627" s="15" t="s">
        <v>458</v>
      </c>
      <c r="F627" s="15" t="s">
        <v>146</v>
      </c>
      <c r="G627" s="16">
        <v>50000</v>
      </c>
      <c r="H627" s="16"/>
      <c r="I627" s="16">
        <v>50000</v>
      </c>
      <c r="J627" s="16"/>
    </row>
    <row r="628" spans="1:10" ht="24" x14ac:dyDescent="0.25">
      <c r="A628" s="20" t="s">
        <v>151</v>
      </c>
      <c r="B628" s="14">
        <v>709</v>
      </c>
      <c r="C628" s="15" t="s">
        <v>59</v>
      </c>
      <c r="D628" s="15" t="s">
        <v>59</v>
      </c>
      <c r="E628" s="15" t="s">
        <v>459</v>
      </c>
      <c r="F628" s="14"/>
      <c r="G628" s="16">
        <f>G629</f>
        <v>6685500</v>
      </c>
      <c r="H628" s="16">
        <f>H629</f>
        <v>0</v>
      </c>
      <c r="I628" s="16">
        <f>I629</f>
        <v>6685500</v>
      </c>
      <c r="J628" s="16">
        <f>J629</f>
        <v>0</v>
      </c>
    </row>
    <row r="629" spans="1:10" ht="24" x14ac:dyDescent="0.25">
      <c r="A629" s="18" t="s">
        <v>73</v>
      </c>
      <c r="B629" s="14">
        <v>709</v>
      </c>
      <c r="C629" s="15" t="s">
        <v>59</v>
      </c>
      <c r="D629" s="15" t="s">
        <v>59</v>
      </c>
      <c r="E629" s="15" t="s">
        <v>459</v>
      </c>
      <c r="F629" s="14">
        <v>600</v>
      </c>
      <c r="G629" s="16">
        <v>6685500</v>
      </c>
      <c r="H629" s="16"/>
      <c r="I629" s="16">
        <v>6685500</v>
      </c>
      <c r="J629" s="16"/>
    </row>
    <row r="630" spans="1:10" ht="24" x14ac:dyDescent="0.25">
      <c r="A630" s="20" t="s">
        <v>153</v>
      </c>
      <c r="B630" s="14">
        <v>709</v>
      </c>
      <c r="C630" s="15" t="s">
        <v>59</v>
      </c>
      <c r="D630" s="15" t="s">
        <v>59</v>
      </c>
      <c r="E630" s="15" t="s">
        <v>460</v>
      </c>
      <c r="F630" s="14"/>
      <c r="G630" s="16">
        <f>G631</f>
        <v>479800</v>
      </c>
      <c r="H630" s="16">
        <f>H631</f>
        <v>0</v>
      </c>
      <c r="I630" s="16">
        <f>I631</f>
        <v>479800</v>
      </c>
      <c r="J630" s="16">
        <f>J631</f>
        <v>0</v>
      </c>
    </row>
    <row r="631" spans="1:10" ht="24" x14ac:dyDescent="0.25">
      <c r="A631" s="18" t="s">
        <v>73</v>
      </c>
      <c r="B631" s="14">
        <v>709</v>
      </c>
      <c r="C631" s="15" t="s">
        <v>59</v>
      </c>
      <c r="D631" s="15" t="s">
        <v>59</v>
      </c>
      <c r="E631" s="15" t="s">
        <v>460</v>
      </c>
      <c r="F631" s="14">
        <v>600</v>
      </c>
      <c r="G631" s="16">
        <v>479800</v>
      </c>
      <c r="H631" s="16"/>
      <c r="I631" s="16">
        <v>479800</v>
      </c>
      <c r="J631" s="16"/>
    </row>
    <row r="632" spans="1:10" ht="24" x14ac:dyDescent="0.25">
      <c r="A632" s="20" t="s">
        <v>155</v>
      </c>
      <c r="B632" s="14">
        <v>709</v>
      </c>
      <c r="C632" s="15" t="s">
        <v>59</v>
      </c>
      <c r="D632" s="15" t="s">
        <v>59</v>
      </c>
      <c r="E632" s="15" t="s">
        <v>461</v>
      </c>
      <c r="F632" s="14"/>
      <c r="G632" s="16">
        <f>G633</f>
        <v>285700</v>
      </c>
      <c r="H632" s="16">
        <f>H633</f>
        <v>0</v>
      </c>
      <c r="I632" s="16">
        <f>I633</f>
        <v>297100</v>
      </c>
      <c r="J632" s="16">
        <f>J633</f>
        <v>0</v>
      </c>
    </row>
    <row r="633" spans="1:10" ht="24" x14ac:dyDescent="0.25">
      <c r="A633" s="18" t="s">
        <v>73</v>
      </c>
      <c r="B633" s="14">
        <v>709</v>
      </c>
      <c r="C633" s="15" t="s">
        <v>59</v>
      </c>
      <c r="D633" s="15" t="s">
        <v>59</v>
      </c>
      <c r="E633" s="15" t="s">
        <v>461</v>
      </c>
      <c r="F633" s="14">
        <v>600</v>
      </c>
      <c r="G633" s="16">
        <v>285700</v>
      </c>
      <c r="H633" s="16"/>
      <c r="I633" s="16">
        <v>297100</v>
      </c>
      <c r="J633" s="16"/>
    </row>
    <row r="634" spans="1:10" ht="24" x14ac:dyDescent="0.25">
      <c r="A634" s="20" t="s">
        <v>157</v>
      </c>
      <c r="B634" s="14">
        <v>709</v>
      </c>
      <c r="C634" s="15" t="s">
        <v>59</v>
      </c>
      <c r="D634" s="15" t="s">
        <v>59</v>
      </c>
      <c r="E634" s="15" t="s">
        <v>462</v>
      </c>
      <c r="F634" s="14"/>
      <c r="G634" s="16">
        <f>G635</f>
        <v>245500</v>
      </c>
      <c r="H634" s="16">
        <f>H635</f>
        <v>0</v>
      </c>
      <c r="I634" s="16">
        <f>I635</f>
        <v>245500</v>
      </c>
      <c r="J634" s="16">
        <f>J635</f>
        <v>0</v>
      </c>
    </row>
    <row r="635" spans="1:10" ht="24" x14ac:dyDescent="0.25">
      <c r="A635" s="18" t="s">
        <v>73</v>
      </c>
      <c r="B635" s="14">
        <v>709</v>
      </c>
      <c r="C635" s="15" t="s">
        <v>59</v>
      </c>
      <c r="D635" s="15" t="s">
        <v>59</v>
      </c>
      <c r="E635" s="15" t="s">
        <v>462</v>
      </c>
      <c r="F635" s="14">
        <v>600</v>
      </c>
      <c r="G635" s="16">
        <v>245500</v>
      </c>
      <c r="H635" s="16"/>
      <c r="I635" s="16">
        <v>245500</v>
      </c>
      <c r="J635" s="16"/>
    </row>
    <row r="636" spans="1:10" x14ac:dyDescent="0.25">
      <c r="A636" s="18" t="s">
        <v>89</v>
      </c>
      <c r="B636" s="14">
        <v>709</v>
      </c>
      <c r="C636" s="15" t="s">
        <v>59</v>
      </c>
      <c r="D636" s="15" t="s">
        <v>59</v>
      </c>
      <c r="E636" s="15" t="s">
        <v>463</v>
      </c>
      <c r="F636" s="14"/>
      <c r="G636" s="16">
        <f>SUM(G637:G638)</f>
        <v>500000</v>
      </c>
      <c r="H636" s="16">
        <f>SUM(H637:H638)</f>
        <v>0</v>
      </c>
      <c r="I636" s="16">
        <f>SUM(I637:I638)</f>
        <v>500000</v>
      </c>
      <c r="J636" s="16">
        <f>SUM(J637:J638)</f>
        <v>0</v>
      </c>
    </row>
    <row r="637" spans="1:10" ht="48" x14ac:dyDescent="0.25">
      <c r="A637" s="18" t="s">
        <v>27</v>
      </c>
      <c r="B637" s="14">
        <v>709</v>
      </c>
      <c r="C637" s="15" t="s">
        <v>59</v>
      </c>
      <c r="D637" s="15" t="s">
        <v>59</v>
      </c>
      <c r="E637" s="15" t="s">
        <v>463</v>
      </c>
      <c r="F637" s="14">
        <v>100</v>
      </c>
      <c r="G637" s="16">
        <v>74350</v>
      </c>
      <c r="H637" s="16"/>
      <c r="I637" s="16">
        <v>74350</v>
      </c>
      <c r="J637" s="16"/>
    </row>
    <row r="638" spans="1:10" ht="24" x14ac:dyDescent="0.25">
      <c r="A638" s="18" t="s">
        <v>30</v>
      </c>
      <c r="B638" s="14">
        <v>709</v>
      </c>
      <c r="C638" s="15" t="s">
        <v>59</v>
      </c>
      <c r="D638" s="15" t="s">
        <v>59</v>
      </c>
      <c r="E638" s="15" t="s">
        <v>463</v>
      </c>
      <c r="F638" s="14">
        <v>200</v>
      </c>
      <c r="G638" s="16">
        <v>425650</v>
      </c>
      <c r="H638" s="16"/>
      <c r="I638" s="16">
        <v>425650</v>
      </c>
      <c r="J638" s="16"/>
    </row>
    <row r="639" spans="1:10" ht="36" hidden="1" x14ac:dyDescent="0.25">
      <c r="A639" s="18" t="s">
        <v>449</v>
      </c>
      <c r="B639" s="14">
        <v>709</v>
      </c>
      <c r="C639" s="15" t="s">
        <v>59</v>
      </c>
      <c r="D639" s="15" t="s">
        <v>59</v>
      </c>
      <c r="E639" s="15" t="s">
        <v>464</v>
      </c>
      <c r="F639" s="14"/>
      <c r="G639" s="16">
        <f>G640+G642</f>
        <v>0</v>
      </c>
      <c r="H639" s="16">
        <f t="shared" ref="H639:J639" si="87">H640+H642</f>
        <v>0</v>
      </c>
      <c r="I639" s="16">
        <f t="shared" si="87"/>
        <v>0</v>
      </c>
      <c r="J639" s="16">
        <f t="shared" si="87"/>
        <v>0</v>
      </c>
    </row>
    <row r="640" spans="1:10" ht="24" hidden="1" x14ac:dyDescent="0.25">
      <c r="A640" s="18" t="s">
        <v>325</v>
      </c>
      <c r="B640" s="14">
        <v>709</v>
      </c>
      <c r="C640" s="15" t="s">
        <v>59</v>
      </c>
      <c r="D640" s="15" t="s">
        <v>59</v>
      </c>
      <c r="E640" s="15" t="s">
        <v>465</v>
      </c>
      <c r="F640" s="14"/>
      <c r="G640" s="16">
        <f>G641</f>
        <v>0</v>
      </c>
      <c r="H640" s="16">
        <f t="shared" ref="H640:J640" si="88">H641</f>
        <v>0</v>
      </c>
      <c r="I640" s="16">
        <f t="shared" si="88"/>
        <v>0</v>
      </c>
      <c r="J640" s="16">
        <f t="shared" si="88"/>
        <v>0</v>
      </c>
    </row>
    <row r="641" spans="1:10" ht="24" hidden="1" x14ac:dyDescent="0.25">
      <c r="A641" s="18" t="s">
        <v>73</v>
      </c>
      <c r="B641" s="14">
        <v>709</v>
      </c>
      <c r="C641" s="15" t="s">
        <v>59</v>
      </c>
      <c r="D641" s="15" t="s">
        <v>59</v>
      </c>
      <c r="E641" s="15" t="s">
        <v>465</v>
      </c>
      <c r="F641" s="14">
        <v>600</v>
      </c>
      <c r="G641" s="16"/>
      <c r="H641" s="16"/>
      <c r="I641" s="16"/>
      <c r="J641" s="16"/>
    </row>
    <row r="642" spans="1:10" hidden="1" x14ac:dyDescent="0.25">
      <c r="A642" s="18" t="s">
        <v>452</v>
      </c>
      <c r="B642" s="14">
        <v>709</v>
      </c>
      <c r="C642" s="15" t="s">
        <v>59</v>
      </c>
      <c r="D642" s="15" t="s">
        <v>59</v>
      </c>
      <c r="E642" s="15" t="s">
        <v>466</v>
      </c>
      <c r="F642" s="14"/>
      <c r="G642" s="16">
        <f>G643</f>
        <v>0</v>
      </c>
      <c r="H642" s="16">
        <f t="shared" ref="H642:J642" si="89">H643</f>
        <v>0</v>
      </c>
      <c r="I642" s="16">
        <f t="shared" si="89"/>
        <v>0</v>
      </c>
      <c r="J642" s="16">
        <f t="shared" si="89"/>
        <v>0</v>
      </c>
    </row>
    <row r="643" spans="1:10" ht="24" hidden="1" x14ac:dyDescent="0.25">
      <c r="A643" s="18" t="s">
        <v>73</v>
      </c>
      <c r="B643" s="14">
        <v>709</v>
      </c>
      <c r="C643" s="15" t="s">
        <v>59</v>
      </c>
      <c r="D643" s="15" t="s">
        <v>59</v>
      </c>
      <c r="E643" s="15" t="s">
        <v>466</v>
      </c>
      <c r="F643" s="14">
        <v>600</v>
      </c>
      <c r="G643" s="16"/>
      <c r="H643" s="16"/>
      <c r="I643" s="16"/>
      <c r="J643" s="16"/>
    </row>
    <row r="644" spans="1:10" ht="24" x14ac:dyDescent="0.25">
      <c r="A644" s="18" t="s">
        <v>467</v>
      </c>
      <c r="B644" s="14">
        <v>709</v>
      </c>
      <c r="C644" s="15" t="s">
        <v>59</v>
      </c>
      <c r="D644" s="15" t="s">
        <v>59</v>
      </c>
      <c r="E644" s="15" t="s">
        <v>468</v>
      </c>
      <c r="F644" s="14"/>
      <c r="G644" s="16">
        <f t="shared" ref="G644:J645" si="90">G645</f>
        <v>300000</v>
      </c>
      <c r="H644" s="16">
        <f t="shared" si="90"/>
        <v>0</v>
      </c>
      <c r="I644" s="16">
        <f t="shared" si="90"/>
        <v>300000</v>
      </c>
      <c r="J644" s="16">
        <f t="shared" si="90"/>
        <v>0</v>
      </c>
    </row>
    <row r="645" spans="1:10" ht="36" x14ac:dyDescent="0.25">
      <c r="A645" s="18" t="s">
        <v>469</v>
      </c>
      <c r="B645" s="14">
        <v>709</v>
      </c>
      <c r="C645" s="15" t="s">
        <v>59</v>
      </c>
      <c r="D645" s="15" t="s">
        <v>59</v>
      </c>
      <c r="E645" s="15" t="s">
        <v>470</v>
      </c>
      <c r="F645" s="14"/>
      <c r="G645" s="16">
        <f t="shared" si="90"/>
        <v>300000</v>
      </c>
      <c r="H645" s="16">
        <f t="shared" si="90"/>
        <v>0</v>
      </c>
      <c r="I645" s="16">
        <f t="shared" si="90"/>
        <v>300000</v>
      </c>
      <c r="J645" s="16">
        <f t="shared" si="90"/>
        <v>0</v>
      </c>
    </row>
    <row r="646" spans="1:10" x14ac:dyDescent="0.25">
      <c r="A646" s="18" t="s">
        <v>89</v>
      </c>
      <c r="B646" s="14">
        <v>709</v>
      </c>
      <c r="C646" s="15" t="s">
        <v>59</v>
      </c>
      <c r="D646" s="15" t="s">
        <v>59</v>
      </c>
      <c r="E646" s="15" t="s">
        <v>471</v>
      </c>
      <c r="F646" s="14"/>
      <c r="G646" s="16">
        <f>SUM(G647:G647)</f>
        <v>300000</v>
      </c>
      <c r="H646" s="16">
        <f>SUM(H647:H647)</f>
        <v>0</v>
      </c>
      <c r="I646" s="16">
        <f>SUM(I647:I647)</f>
        <v>300000</v>
      </c>
      <c r="J646" s="16">
        <f>SUM(J647:J647)</f>
        <v>0</v>
      </c>
    </row>
    <row r="647" spans="1:10" ht="24" x14ac:dyDescent="0.25">
      <c r="A647" s="18" t="s">
        <v>30</v>
      </c>
      <c r="B647" s="14">
        <v>709</v>
      </c>
      <c r="C647" s="15" t="s">
        <v>59</v>
      </c>
      <c r="D647" s="15" t="s">
        <v>59</v>
      </c>
      <c r="E647" s="15" t="s">
        <v>471</v>
      </c>
      <c r="F647" s="14">
        <v>200</v>
      </c>
      <c r="G647" s="16">
        <v>300000</v>
      </c>
      <c r="H647" s="16"/>
      <c r="I647" s="16">
        <v>300000</v>
      </c>
      <c r="J647" s="16"/>
    </row>
    <row r="648" spans="1:10" x14ac:dyDescent="0.25">
      <c r="A648" s="18" t="s">
        <v>472</v>
      </c>
      <c r="B648" s="14">
        <v>709</v>
      </c>
      <c r="C648" s="15" t="s">
        <v>250</v>
      </c>
      <c r="D648" s="15"/>
      <c r="E648" s="15"/>
      <c r="F648" s="15"/>
      <c r="G648" s="16">
        <f>G649+G725</f>
        <v>249290623.72000003</v>
      </c>
      <c r="H648" s="16">
        <f>H649+H725</f>
        <v>1175266.28</v>
      </c>
      <c r="I648" s="16">
        <f>I649+I725</f>
        <v>249756823.72000003</v>
      </c>
      <c r="J648" s="16">
        <f>J649+J725</f>
        <v>1175266.28</v>
      </c>
    </row>
    <row r="649" spans="1:10" x14ac:dyDescent="0.25">
      <c r="A649" s="18" t="s">
        <v>473</v>
      </c>
      <c r="B649" s="14">
        <v>709</v>
      </c>
      <c r="C649" s="15" t="s">
        <v>250</v>
      </c>
      <c r="D649" s="15" t="s">
        <v>18</v>
      </c>
      <c r="E649" s="15"/>
      <c r="F649" s="15"/>
      <c r="G649" s="16">
        <f>G657+G650</f>
        <v>212336323.72000003</v>
      </c>
      <c r="H649" s="16">
        <f>H657+H650</f>
        <v>1175266.28</v>
      </c>
      <c r="I649" s="16">
        <f>I657+I650</f>
        <v>212802523.72000003</v>
      </c>
      <c r="J649" s="16">
        <f>J657+J650</f>
        <v>1175266.28</v>
      </c>
    </row>
    <row r="650" spans="1:10" ht="24" x14ac:dyDescent="0.25">
      <c r="A650" s="18" t="s">
        <v>318</v>
      </c>
      <c r="B650" s="14">
        <v>709</v>
      </c>
      <c r="C650" s="15" t="s">
        <v>250</v>
      </c>
      <c r="D650" s="15" t="s">
        <v>18</v>
      </c>
      <c r="E650" s="15" t="s">
        <v>166</v>
      </c>
      <c r="F650" s="15"/>
      <c r="G650" s="16">
        <f t="shared" ref="G650:J651" si="91">G651</f>
        <v>774400</v>
      </c>
      <c r="H650" s="16">
        <f t="shared" si="91"/>
        <v>0</v>
      </c>
      <c r="I650" s="16">
        <f t="shared" si="91"/>
        <v>774400</v>
      </c>
      <c r="J650" s="16">
        <f t="shared" si="91"/>
        <v>0</v>
      </c>
    </row>
    <row r="651" spans="1:10" ht="24" x14ac:dyDescent="0.25">
      <c r="A651" s="18" t="s">
        <v>319</v>
      </c>
      <c r="B651" s="14">
        <v>709</v>
      </c>
      <c r="C651" s="15" t="s">
        <v>250</v>
      </c>
      <c r="D651" s="15" t="s">
        <v>18</v>
      </c>
      <c r="E651" s="15" t="s">
        <v>320</v>
      </c>
      <c r="F651" s="15"/>
      <c r="G651" s="16">
        <f t="shared" si="91"/>
        <v>774400</v>
      </c>
      <c r="H651" s="16">
        <f t="shared" si="91"/>
        <v>0</v>
      </c>
      <c r="I651" s="16">
        <f t="shared" si="91"/>
        <v>774400</v>
      </c>
      <c r="J651" s="16">
        <f t="shared" si="91"/>
        <v>0</v>
      </c>
    </row>
    <row r="652" spans="1:10" ht="36" x14ac:dyDescent="0.25">
      <c r="A652" s="20" t="s">
        <v>321</v>
      </c>
      <c r="B652" s="14">
        <v>709</v>
      </c>
      <c r="C652" s="15" t="s">
        <v>250</v>
      </c>
      <c r="D652" s="15" t="s">
        <v>18</v>
      </c>
      <c r="E652" s="15" t="s">
        <v>322</v>
      </c>
      <c r="F652" s="15"/>
      <c r="G652" s="16">
        <f>G653+G655</f>
        <v>774400</v>
      </c>
      <c r="H652" s="16">
        <f>H653+H655</f>
        <v>0</v>
      </c>
      <c r="I652" s="16">
        <f>I653+I655</f>
        <v>774400</v>
      </c>
      <c r="J652" s="16">
        <f>J653+J655</f>
        <v>0</v>
      </c>
    </row>
    <row r="653" spans="1:10" ht="24" x14ac:dyDescent="0.25">
      <c r="A653" s="20" t="s">
        <v>474</v>
      </c>
      <c r="B653" s="14">
        <v>709</v>
      </c>
      <c r="C653" s="15" t="s">
        <v>250</v>
      </c>
      <c r="D653" s="15" t="s">
        <v>18</v>
      </c>
      <c r="E653" s="15" t="s">
        <v>475</v>
      </c>
      <c r="F653" s="15"/>
      <c r="G653" s="16">
        <f>G654</f>
        <v>274400</v>
      </c>
      <c r="H653" s="16">
        <f>H654</f>
        <v>0</v>
      </c>
      <c r="I653" s="16">
        <f>I654</f>
        <v>274400</v>
      </c>
      <c r="J653" s="16">
        <f>J654</f>
        <v>0</v>
      </c>
    </row>
    <row r="654" spans="1:10" ht="24" x14ac:dyDescent="0.25">
      <c r="A654" s="18" t="s">
        <v>73</v>
      </c>
      <c r="B654" s="14">
        <v>709</v>
      </c>
      <c r="C654" s="15" t="s">
        <v>250</v>
      </c>
      <c r="D654" s="15" t="s">
        <v>18</v>
      </c>
      <c r="E654" s="15" t="s">
        <v>475</v>
      </c>
      <c r="F654" s="15" t="s">
        <v>146</v>
      </c>
      <c r="G654" s="16">
        <v>274400</v>
      </c>
      <c r="H654" s="16"/>
      <c r="I654" s="16">
        <v>274400</v>
      </c>
      <c r="J654" s="16"/>
    </row>
    <row r="655" spans="1:10" ht="24" x14ac:dyDescent="0.25">
      <c r="A655" s="20" t="s">
        <v>476</v>
      </c>
      <c r="B655" s="14">
        <v>709</v>
      </c>
      <c r="C655" s="15" t="s">
        <v>250</v>
      </c>
      <c r="D655" s="15" t="s">
        <v>18</v>
      </c>
      <c r="E655" s="15" t="s">
        <v>477</v>
      </c>
      <c r="F655" s="15"/>
      <c r="G655" s="16">
        <f>G656</f>
        <v>500000</v>
      </c>
      <c r="H655" s="16">
        <f>H656</f>
        <v>0</v>
      </c>
      <c r="I655" s="16">
        <f>I656</f>
        <v>500000</v>
      </c>
      <c r="J655" s="16">
        <f>J656</f>
        <v>0</v>
      </c>
    </row>
    <row r="656" spans="1:10" ht="24" x14ac:dyDescent="0.25">
      <c r="A656" s="18" t="s">
        <v>73</v>
      </c>
      <c r="B656" s="14">
        <v>709</v>
      </c>
      <c r="C656" s="15" t="s">
        <v>250</v>
      </c>
      <c r="D656" s="15" t="s">
        <v>18</v>
      </c>
      <c r="E656" s="15" t="s">
        <v>477</v>
      </c>
      <c r="F656" s="15" t="s">
        <v>146</v>
      </c>
      <c r="G656" s="16">
        <v>500000</v>
      </c>
      <c r="H656" s="16"/>
      <c r="I656" s="16">
        <v>500000</v>
      </c>
      <c r="J656" s="16"/>
    </row>
    <row r="657" spans="1:10" x14ac:dyDescent="0.25">
      <c r="A657" s="18" t="s">
        <v>478</v>
      </c>
      <c r="B657" s="14">
        <v>709</v>
      </c>
      <c r="C657" s="15" t="s">
        <v>250</v>
      </c>
      <c r="D657" s="15" t="s">
        <v>18</v>
      </c>
      <c r="E657" s="15" t="s">
        <v>428</v>
      </c>
      <c r="F657" s="15"/>
      <c r="G657" s="16">
        <f>G658+G681+G708</f>
        <v>211561923.72000003</v>
      </c>
      <c r="H657" s="16">
        <f>H658+H681+H708</f>
        <v>1175266.28</v>
      </c>
      <c r="I657" s="16">
        <f>I658+I681+I708</f>
        <v>212028123.72000003</v>
      </c>
      <c r="J657" s="16">
        <f>J658+J681+J708</f>
        <v>1175266.28</v>
      </c>
    </row>
    <row r="658" spans="1:10" ht="36" x14ac:dyDescent="0.25">
      <c r="A658" s="18" t="s">
        <v>479</v>
      </c>
      <c r="B658" s="14">
        <v>709</v>
      </c>
      <c r="C658" s="15" t="s">
        <v>250</v>
      </c>
      <c r="D658" s="15" t="s">
        <v>18</v>
      </c>
      <c r="E658" s="15" t="s">
        <v>480</v>
      </c>
      <c r="F658" s="15"/>
      <c r="G658" s="16">
        <f>G659+G674+G679</f>
        <v>77593776.080000013</v>
      </c>
      <c r="H658" s="16">
        <f t="shared" ref="H658:J658" si="92">H659+H674+H679</f>
        <v>515807.63</v>
      </c>
      <c r="I658" s="16">
        <f t="shared" si="92"/>
        <v>77756776.080000013</v>
      </c>
      <c r="J658" s="16">
        <f t="shared" si="92"/>
        <v>515807.63</v>
      </c>
    </row>
    <row r="659" spans="1:10" ht="24" x14ac:dyDescent="0.25">
      <c r="A659" s="18" t="s">
        <v>481</v>
      </c>
      <c r="B659" s="14">
        <v>709</v>
      </c>
      <c r="C659" s="15" t="s">
        <v>250</v>
      </c>
      <c r="D659" s="15" t="s">
        <v>18</v>
      </c>
      <c r="E659" s="15" t="s">
        <v>482</v>
      </c>
      <c r="F659" s="15"/>
      <c r="G659" s="16">
        <f>G660+G662+G666+G664+G668+G670+G672</f>
        <v>77593776.080000013</v>
      </c>
      <c r="H659" s="16">
        <f>H660+H662+H666+H664+H668+H670+H672</f>
        <v>515807.63</v>
      </c>
      <c r="I659" s="16">
        <f>I660+I662+I666+I664+I668+I670+I672</f>
        <v>77756776.080000013</v>
      </c>
      <c r="J659" s="16">
        <f>J660+J662+J666+J664+J668+J670+J672</f>
        <v>515807.63</v>
      </c>
    </row>
    <row r="660" spans="1:10" ht="36" x14ac:dyDescent="0.25">
      <c r="A660" s="18" t="s">
        <v>31</v>
      </c>
      <c r="B660" s="14">
        <v>709</v>
      </c>
      <c r="C660" s="15" t="s">
        <v>250</v>
      </c>
      <c r="D660" s="15" t="s">
        <v>18</v>
      </c>
      <c r="E660" s="15" t="s">
        <v>483</v>
      </c>
      <c r="F660" s="15"/>
      <c r="G660" s="16">
        <f>G661</f>
        <v>800000</v>
      </c>
      <c r="H660" s="16">
        <f>H661</f>
        <v>0</v>
      </c>
      <c r="I660" s="16">
        <f>I661</f>
        <v>800000</v>
      </c>
      <c r="J660" s="16">
        <f>J661</f>
        <v>0</v>
      </c>
    </row>
    <row r="661" spans="1:10" ht="24" x14ac:dyDescent="0.25">
      <c r="A661" s="18" t="s">
        <v>73</v>
      </c>
      <c r="B661" s="14">
        <v>709</v>
      </c>
      <c r="C661" s="15" t="s">
        <v>250</v>
      </c>
      <c r="D661" s="15" t="s">
        <v>18</v>
      </c>
      <c r="E661" s="15" t="s">
        <v>483</v>
      </c>
      <c r="F661" s="15" t="s">
        <v>146</v>
      </c>
      <c r="G661" s="16">
        <v>800000</v>
      </c>
      <c r="H661" s="16"/>
      <c r="I661" s="16">
        <v>800000</v>
      </c>
      <c r="J661" s="16"/>
    </row>
    <row r="662" spans="1:10" ht="48" x14ac:dyDescent="0.25">
      <c r="A662" s="18" t="s">
        <v>147</v>
      </c>
      <c r="B662" s="14">
        <v>709</v>
      </c>
      <c r="C662" s="15" t="s">
        <v>250</v>
      </c>
      <c r="D662" s="15" t="s">
        <v>18</v>
      </c>
      <c r="E662" s="15" t="s">
        <v>484</v>
      </c>
      <c r="F662" s="15"/>
      <c r="G662" s="16">
        <f>G663</f>
        <v>515807.63</v>
      </c>
      <c r="H662" s="16">
        <f>H663</f>
        <v>515807.63</v>
      </c>
      <c r="I662" s="16">
        <f>I663</f>
        <v>515807.63</v>
      </c>
      <c r="J662" s="16">
        <f>J663</f>
        <v>515807.63</v>
      </c>
    </row>
    <row r="663" spans="1:10" ht="24" x14ac:dyDescent="0.25">
      <c r="A663" s="18" t="s">
        <v>73</v>
      </c>
      <c r="B663" s="14">
        <v>709</v>
      </c>
      <c r="C663" s="15" t="s">
        <v>250</v>
      </c>
      <c r="D663" s="15" t="s">
        <v>18</v>
      </c>
      <c r="E663" s="15" t="s">
        <v>484</v>
      </c>
      <c r="F663" s="15" t="s">
        <v>146</v>
      </c>
      <c r="G663" s="16">
        <v>515807.63</v>
      </c>
      <c r="H663" s="16">
        <f>G663</f>
        <v>515807.63</v>
      </c>
      <c r="I663" s="16">
        <v>515807.63</v>
      </c>
      <c r="J663" s="16">
        <f>I663</f>
        <v>515807.63</v>
      </c>
    </row>
    <row r="664" spans="1:10" ht="36" x14ac:dyDescent="0.25">
      <c r="A664" s="18" t="s">
        <v>149</v>
      </c>
      <c r="B664" s="14">
        <v>709</v>
      </c>
      <c r="C664" s="15" t="s">
        <v>250</v>
      </c>
      <c r="D664" s="15" t="s">
        <v>18</v>
      </c>
      <c r="E664" s="15" t="s">
        <v>485</v>
      </c>
      <c r="F664" s="15"/>
      <c r="G664" s="16">
        <f>G665</f>
        <v>107148.45</v>
      </c>
      <c r="H664" s="16">
        <f>H665</f>
        <v>0</v>
      </c>
      <c r="I664" s="16">
        <f>I665</f>
        <v>107148.45</v>
      </c>
      <c r="J664" s="16">
        <f>J665</f>
        <v>0</v>
      </c>
    </row>
    <row r="665" spans="1:10" ht="24" x14ac:dyDescent="0.25">
      <c r="A665" s="18" t="s">
        <v>73</v>
      </c>
      <c r="B665" s="14">
        <v>709</v>
      </c>
      <c r="C665" s="15" t="s">
        <v>250</v>
      </c>
      <c r="D665" s="15" t="s">
        <v>18</v>
      </c>
      <c r="E665" s="15" t="s">
        <v>485</v>
      </c>
      <c r="F665" s="15" t="s">
        <v>146</v>
      </c>
      <c r="G665" s="16">
        <v>107148.45</v>
      </c>
      <c r="H665" s="16"/>
      <c r="I665" s="16">
        <v>107148.45</v>
      </c>
      <c r="J665" s="16"/>
    </row>
    <row r="666" spans="1:10" ht="24" x14ac:dyDescent="0.25">
      <c r="A666" s="20" t="s">
        <v>151</v>
      </c>
      <c r="B666" s="14">
        <v>709</v>
      </c>
      <c r="C666" s="15" t="s">
        <v>250</v>
      </c>
      <c r="D666" s="15" t="s">
        <v>18</v>
      </c>
      <c r="E666" s="15" t="s">
        <v>486</v>
      </c>
      <c r="F666" s="14"/>
      <c r="G666" s="16">
        <f>G667</f>
        <v>63657900</v>
      </c>
      <c r="H666" s="16">
        <f>H667</f>
        <v>0</v>
      </c>
      <c r="I666" s="16">
        <f>I667</f>
        <v>63657900</v>
      </c>
      <c r="J666" s="16">
        <f>J667</f>
        <v>0</v>
      </c>
    </row>
    <row r="667" spans="1:10" ht="24" x14ac:dyDescent="0.25">
      <c r="A667" s="18" t="s">
        <v>73</v>
      </c>
      <c r="B667" s="14">
        <v>709</v>
      </c>
      <c r="C667" s="15" t="s">
        <v>250</v>
      </c>
      <c r="D667" s="15" t="s">
        <v>18</v>
      </c>
      <c r="E667" s="15" t="s">
        <v>486</v>
      </c>
      <c r="F667" s="14">
        <v>600</v>
      </c>
      <c r="G667" s="16">
        <v>63657900</v>
      </c>
      <c r="H667" s="16"/>
      <c r="I667" s="16">
        <v>63657900</v>
      </c>
      <c r="J667" s="16"/>
    </row>
    <row r="668" spans="1:10" ht="24" x14ac:dyDescent="0.25">
      <c r="A668" s="20" t="s">
        <v>153</v>
      </c>
      <c r="B668" s="14">
        <v>709</v>
      </c>
      <c r="C668" s="15" t="s">
        <v>250</v>
      </c>
      <c r="D668" s="15" t="s">
        <v>18</v>
      </c>
      <c r="E668" s="15" t="s">
        <v>487</v>
      </c>
      <c r="F668" s="14"/>
      <c r="G668" s="16">
        <f>G669</f>
        <v>4442100</v>
      </c>
      <c r="H668" s="16">
        <f>H669</f>
        <v>0</v>
      </c>
      <c r="I668" s="16">
        <f>I669</f>
        <v>4442100</v>
      </c>
      <c r="J668" s="16">
        <f>J669</f>
        <v>0</v>
      </c>
    </row>
    <row r="669" spans="1:10" ht="24" x14ac:dyDescent="0.25">
      <c r="A669" s="18" t="s">
        <v>73</v>
      </c>
      <c r="B669" s="14">
        <v>709</v>
      </c>
      <c r="C669" s="15" t="s">
        <v>250</v>
      </c>
      <c r="D669" s="15" t="s">
        <v>18</v>
      </c>
      <c r="E669" s="15" t="s">
        <v>487</v>
      </c>
      <c r="F669" s="14">
        <v>600</v>
      </c>
      <c r="G669" s="16">
        <v>4442100</v>
      </c>
      <c r="H669" s="16"/>
      <c r="I669" s="16">
        <v>4442100</v>
      </c>
      <c r="J669" s="16"/>
    </row>
    <row r="670" spans="1:10" ht="24" x14ac:dyDescent="0.25">
      <c r="A670" s="20" t="s">
        <v>155</v>
      </c>
      <c r="B670" s="14">
        <v>709</v>
      </c>
      <c r="C670" s="15" t="s">
        <v>250</v>
      </c>
      <c r="D670" s="15" t="s">
        <v>18</v>
      </c>
      <c r="E670" s="15" t="s">
        <v>488</v>
      </c>
      <c r="F670" s="14"/>
      <c r="G670" s="16">
        <f>G671</f>
        <v>4074100</v>
      </c>
      <c r="H670" s="16">
        <f>H671</f>
        <v>0</v>
      </c>
      <c r="I670" s="16">
        <f>I671</f>
        <v>4237100</v>
      </c>
      <c r="J670" s="16">
        <f>J671</f>
        <v>0</v>
      </c>
    </row>
    <row r="671" spans="1:10" ht="24" x14ac:dyDescent="0.25">
      <c r="A671" s="18" t="s">
        <v>73</v>
      </c>
      <c r="B671" s="14">
        <v>709</v>
      </c>
      <c r="C671" s="15" t="s">
        <v>250</v>
      </c>
      <c r="D671" s="15" t="s">
        <v>18</v>
      </c>
      <c r="E671" s="15" t="s">
        <v>488</v>
      </c>
      <c r="F671" s="14">
        <v>600</v>
      </c>
      <c r="G671" s="16">
        <v>4074100</v>
      </c>
      <c r="H671" s="16"/>
      <c r="I671" s="16">
        <v>4237100</v>
      </c>
      <c r="J671" s="16"/>
    </row>
    <row r="672" spans="1:10" ht="24" x14ac:dyDescent="0.25">
      <c r="A672" s="20" t="s">
        <v>157</v>
      </c>
      <c r="B672" s="14">
        <v>709</v>
      </c>
      <c r="C672" s="15" t="s">
        <v>250</v>
      </c>
      <c r="D672" s="15" t="s">
        <v>18</v>
      </c>
      <c r="E672" s="15" t="s">
        <v>489</v>
      </c>
      <c r="F672" s="14"/>
      <c r="G672" s="16">
        <f>G673</f>
        <v>3996720</v>
      </c>
      <c r="H672" s="16">
        <f>H673</f>
        <v>0</v>
      </c>
      <c r="I672" s="16">
        <f>I673</f>
        <v>3996720</v>
      </c>
      <c r="J672" s="16">
        <f>J673</f>
        <v>0</v>
      </c>
    </row>
    <row r="673" spans="1:10" ht="24" x14ac:dyDescent="0.25">
      <c r="A673" s="18" t="s">
        <v>73</v>
      </c>
      <c r="B673" s="14">
        <v>709</v>
      </c>
      <c r="C673" s="15" t="s">
        <v>250</v>
      </c>
      <c r="D673" s="15" t="s">
        <v>18</v>
      </c>
      <c r="E673" s="15" t="s">
        <v>489</v>
      </c>
      <c r="F673" s="14">
        <v>600</v>
      </c>
      <c r="G673" s="16">
        <v>3996720</v>
      </c>
      <c r="H673" s="16"/>
      <c r="I673" s="16">
        <v>3996720</v>
      </c>
      <c r="J673" s="16"/>
    </row>
    <row r="674" spans="1:10" ht="24" hidden="1" x14ac:dyDescent="0.25">
      <c r="A674" s="18" t="s">
        <v>490</v>
      </c>
      <c r="B674" s="14">
        <v>709</v>
      </c>
      <c r="C674" s="15" t="s">
        <v>250</v>
      </c>
      <c r="D674" s="15" t="s">
        <v>18</v>
      </c>
      <c r="E674" s="15" t="s">
        <v>491</v>
      </c>
      <c r="F674" s="15"/>
      <c r="G674" s="16">
        <f>G675+G677</f>
        <v>0</v>
      </c>
      <c r="H674" s="16">
        <f>H675+H677</f>
        <v>0</v>
      </c>
      <c r="I674" s="16">
        <f>I675+I677</f>
        <v>0</v>
      </c>
      <c r="J674" s="16">
        <f>J675+J677</f>
        <v>0</v>
      </c>
    </row>
    <row r="675" spans="1:10" hidden="1" x14ac:dyDescent="0.25">
      <c r="A675" s="18" t="s">
        <v>159</v>
      </c>
      <c r="B675" s="14">
        <v>709</v>
      </c>
      <c r="C675" s="15" t="s">
        <v>250</v>
      </c>
      <c r="D675" s="15" t="s">
        <v>18</v>
      </c>
      <c r="E675" s="15" t="s">
        <v>492</v>
      </c>
      <c r="F675" s="15"/>
      <c r="G675" s="16">
        <f>G676</f>
        <v>0</v>
      </c>
      <c r="H675" s="16">
        <f>H676</f>
        <v>0</v>
      </c>
      <c r="I675" s="16">
        <f>I676</f>
        <v>0</v>
      </c>
      <c r="J675" s="16">
        <f>J676</f>
        <v>0</v>
      </c>
    </row>
    <row r="676" spans="1:10" ht="24" hidden="1" x14ac:dyDescent="0.25">
      <c r="A676" s="18" t="s">
        <v>73</v>
      </c>
      <c r="B676" s="14">
        <v>709</v>
      </c>
      <c r="C676" s="15" t="s">
        <v>250</v>
      </c>
      <c r="D676" s="15" t="s">
        <v>18</v>
      </c>
      <c r="E676" s="15" t="s">
        <v>492</v>
      </c>
      <c r="F676" s="15" t="s">
        <v>146</v>
      </c>
      <c r="G676" s="16">
        <v>0</v>
      </c>
      <c r="H676" s="16"/>
      <c r="I676" s="16">
        <v>0</v>
      </c>
      <c r="J676" s="16"/>
    </row>
    <row r="677" spans="1:10" hidden="1" x14ac:dyDescent="0.25">
      <c r="A677" s="18" t="s">
        <v>452</v>
      </c>
      <c r="B677" s="14">
        <v>709</v>
      </c>
      <c r="C677" s="15" t="s">
        <v>250</v>
      </c>
      <c r="D677" s="15" t="s">
        <v>18</v>
      </c>
      <c r="E677" s="15" t="s">
        <v>493</v>
      </c>
      <c r="F677" s="15"/>
      <c r="G677" s="16">
        <f>G678</f>
        <v>0</v>
      </c>
      <c r="H677" s="16">
        <f>H678</f>
        <v>0</v>
      </c>
      <c r="I677" s="16">
        <f>I678</f>
        <v>0</v>
      </c>
      <c r="J677" s="16">
        <f>J678</f>
        <v>0</v>
      </c>
    </row>
    <row r="678" spans="1:10" ht="24" hidden="1" x14ac:dyDescent="0.25">
      <c r="A678" s="18" t="s">
        <v>73</v>
      </c>
      <c r="B678" s="14">
        <v>709</v>
      </c>
      <c r="C678" s="15" t="s">
        <v>250</v>
      </c>
      <c r="D678" s="15" t="s">
        <v>18</v>
      </c>
      <c r="E678" s="15" t="s">
        <v>493</v>
      </c>
      <c r="F678" s="15" t="s">
        <v>146</v>
      </c>
      <c r="G678" s="16">
        <v>0</v>
      </c>
      <c r="H678" s="16"/>
      <c r="I678" s="16">
        <v>0</v>
      </c>
      <c r="J678" s="16"/>
    </row>
    <row r="679" spans="1:10" hidden="1" x14ac:dyDescent="0.25">
      <c r="A679" s="18" t="s">
        <v>494</v>
      </c>
      <c r="B679" s="14">
        <v>709</v>
      </c>
      <c r="C679" s="15" t="s">
        <v>250</v>
      </c>
      <c r="D679" s="15" t="s">
        <v>18</v>
      </c>
      <c r="E679" s="15" t="s">
        <v>495</v>
      </c>
      <c r="F679" s="15"/>
      <c r="G679" s="16">
        <f>G680</f>
        <v>0</v>
      </c>
      <c r="H679" s="16">
        <f t="shared" ref="H679:J679" si="93">H680</f>
        <v>0</v>
      </c>
      <c r="I679" s="16">
        <f t="shared" si="93"/>
        <v>0</v>
      </c>
      <c r="J679" s="16">
        <f t="shared" si="93"/>
        <v>0</v>
      </c>
    </row>
    <row r="680" spans="1:10" ht="24" hidden="1" x14ac:dyDescent="0.25">
      <c r="A680" s="18" t="s">
        <v>73</v>
      </c>
      <c r="B680" s="14">
        <v>709</v>
      </c>
      <c r="C680" s="15" t="s">
        <v>250</v>
      </c>
      <c r="D680" s="15" t="s">
        <v>18</v>
      </c>
      <c r="E680" s="15" t="s">
        <v>495</v>
      </c>
      <c r="F680" s="15" t="s">
        <v>146</v>
      </c>
      <c r="G680" s="16"/>
      <c r="H680" s="16"/>
      <c r="I680" s="16"/>
      <c r="J680" s="16"/>
    </row>
    <row r="681" spans="1:10" ht="24" x14ac:dyDescent="0.25">
      <c r="A681" s="18" t="s">
        <v>496</v>
      </c>
      <c r="B681" s="14">
        <v>709</v>
      </c>
      <c r="C681" s="15" t="s">
        <v>250</v>
      </c>
      <c r="D681" s="15" t="s">
        <v>18</v>
      </c>
      <c r="E681" s="15" t="s">
        <v>497</v>
      </c>
      <c r="F681" s="15"/>
      <c r="G681" s="16">
        <f>G682+G699</f>
        <v>113228147.64</v>
      </c>
      <c r="H681" s="16">
        <f>H682+H699</f>
        <v>659458.65</v>
      </c>
      <c r="I681" s="16">
        <f>I682+I699</f>
        <v>113483247.64</v>
      </c>
      <c r="J681" s="16">
        <f>J682+J699</f>
        <v>659458.65</v>
      </c>
    </row>
    <row r="682" spans="1:10" ht="24" x14ac:dyDescent="0.25">
      <c r="A682" s="18" t="s">
        <v>498</v>
      </c>
      <c r="B682" s="14">
        <v>709</v>
      </c>
      <c r="C682" s="15" t="s">
        <v>250</v>
      </c>
      <c r="D682" s="15" t="s">
        <v>18</v>
      </c>
      <c r="E682" s="15" t="s">
        <v>499</v>
      </c>
      <c r="F682" s="15"/>
      <c r="G682" s="16">
        <f>G683+G685+G689+G687+G697+G691+G693+G695</f>
        <v>113228147.64</v>
      </c>
      <c r="H682" s="16">
        <f>H683+H685+H689+H687+H697+H691+H693+H695</f>
        <v>659458.65</v>
      </c>
      <c r="I682" s="16">
        <f>I683+I685+I689+I687+I697+I691+I693+I695</f>
        <v>113483247.64</v>
      </c>
      <c r="J682" s="16">
        <f>J683+J685+J689+J687+J697+J691+J693+J695</f>
        <v>659458.65</v>
      </c>
    </row>
    <row r="683" spans="1:10" ht="36" x14ac:dyDescent="0.25">
      <c r="A683" s="18" t="s">
        <v>31</v>
      </c>
      <c r="B683" s="14">
        <v>709</v>
      </c>
      <c r="C683" s="15" t="s">
        <v>250</v>
      </c>
      <c r="D683" s="15" t="s">
        <v>18</v>
      </c>
      <c r="E683" s="15" t="s">
        <v>500</v>
      </c>
      <c r="F683" s="15"/>
      <c r="G683" s="16">
        <f>G684</f>
        <v>1170000</v>
      </c>
      <c r="H683" s="16">
        <f>H684</f>
        <v>0</v>
      </c>
      <c r="I683" s="16">
        <f>I684</f>
        <v>1170000</v>
      </c>
      <c r="J683" s="16">
        <f>J684</f>
        <v>0</v>
      </c>
    </row>
    <row r="684" spans="1:10" ht="24" x14ac:dyDescent="0.25">
      <c r="A684" s="18" t="s">
        <v>73</v>
      </c>
      <c r="B684" s="14">
        <v>709</v>
      </c>
      <c r="C684" s="15" t="s">
        <v>250</v>
      </c>
      <c r="D684" s="15" t="s">
        <v>18</v>
      </c>
      <c r="E684" s="15" t="s">
        <v>500</v>
      </c>
      <c r="F684" s="15" t="s">
        <v>146</v>
      </c>
      <c r="G684" s="16">
        <v>1170000</v>
      </c>
      <c r="H684" s="16"/>
      <c r="I684" s="16">
        <v>1170000</v>
      </c>
      <c r="J684" s="16"/>
    </row>
    <row r="685" spans="1:10" ht="48" x14ac:dyDescent="0.25">
      <c r="A685" s="18" t="s">
        <v>147</v>
      </c>
      <c r="B685" s="14">
        <v>709</v>
      </c>
      <c r="C685" s="15" t="s">
        <v>250</v>
      </c>
      <c r="D685" s="15" t="s">
        <v>18</v>
      </c>
      <c r="E685" s="15" t="s">
        <v>501</v>
      </c>
      <c r="F685" s="15"/>
      <c r="G685" s="16">
        <f>G686</f>
        <v>659458.65</v>
      </c>
      <c r="H685" s="16">
        <f>H686</f>
        <v>659458.65</v>
      </c>
      <c r="I685" s="16">
        <f>I686</f>
        <v>659458.65</v>
      </c>
      <c r="J685" s="16">
        <f>J686</f>
        <v>659458.65</v>
      </c>
    </row>
    <row r="686" spans="1:10" ht="24" x14ac:dyDescent="0.25">
      <c r="A686" s="18" t="s">
        <v>73</v>
      </c>
      <c r="B686" s="14">
        <v>709</v>
      </c>
      <c r="C686" s="15" t="s">
        <v>250</v>
      </c>
      <c r="D686" s="15" t="s">
        <v>18</v>
      </c>
      <c r="E686" s="15" t="s">
        <v>501</v>
      </c>
      <c r="F686" s="15" t="s">
        <v>146</v>
      </c>
      <c r="G686" s="16">
        <v>659458.65</v>
      </c>
      <c r="H686" s="16">
        <f>G686</f>
        <v>659458.65</v>
      </c>
      <c r="I686" s="16">
        <v>659458.65</v>
      </c>
      <c r="J686" s="16">
        <f>I686</f>
        <v>659458.65</v>
      </c>
    </row>
    <row r="687" spans="1:10" ht="36" x14ac:dyDescent="0.25">
      <c r="A687" s="18" t="s">
        <v>149</v>
      </c>
      <c r="B687" s="14">
        <v>709</v>
      </c>
      <c r="C687" s="15" t="s">
        <v>250</v>
      </c>
      <c r="D687" s="15" t="s">
        <v>18</v>
      </c>
      <c r="E687" s="15" t="s">
        <v>502</v>
      </c>
      <c r="F687" s="15"/>
      <c r="G687" s="16">
        <f>G688</f>
        <v>136988.99</v>
      </c>
      <c r="H687" s="16">
        <f>H688</f>
        <v>0</v>
      </c>
      <c r="I687" s="16">
        <f>I688</f>
        <v>136988.99</v>
      </c>
      <c r="J687" s="16">
        <f>J688</f>
        <v>0</v>
      </c>
    </row>
    <row r="688" spans="1:10" ht="24" x14ac:dyDescent="0.25">
      <c r="A688" s="18" t="s">
        <v>73</v>
      </c>
      <c r="B688" s="14">
        <v>709</v>
      </c>
      <c r="C688" s="15" t="s">
        <v>250</v>
      </c>
      <c r="D688" s="15" t="s">
        <v>18</v>
      </c>
      <c r="E688" s="15" t="s">
        <v>502</v>
      </c>
      <c r="F688" s="15" t="s">
        <v>146</v>
      </c>
      <c r="G688" s="16">
        <v>136988.99</v>
      </c>
      <c r="H688" s="16"/>
      <c r="I688" s="16">
        <v>136988.99</v>
      </c>
      <c r="J688" s="16"/>
    </row>
    <row r="689" spans="1:10" ht="24" x14ac:dyDescent="0.25">
      <c r="A689" s="20" t="s">
        <v>151</v>
      </c>
      <c r="B689" s="14">
        <v>709</v>
      </c>
      <c r="C689" s="15" t="s">
        <v>250</v>
      </c>
      <c r="D689" s="15" t="s">
        <v>18</v>
      </c>
      <c r="E689" s="15" t="s">
        <v>503</v>
      </c>
      <c r="F689" s="14"/>
      <c r="G689" s="16">
        <f>G690</f>
        <v>86161200</v>
      </c>
      <c r="H689" s="16">
        <f>H690</f>
        <v>0</v>
      </c>
      <c r="I689" s="16">
        <f>I690</f>
        <v>86161200</v>
      </c>
      <c r="J689" s="16">
        <f>J690</f>
        <v>0</v>
      </c>
    </row>
    <row r="690" spans="1:10" ht="24" x14ac:dyDescent="0.25">
      <c r="A690" s="18" t="s">
        <v>73</v>
      </c>
      <c r="B690" s="14">
        <v>709</v>
      </c>
      <c r="C690" s="15" t="s">
        <v>250</v>
      </c>
      <c r="D690" s="15" t="s">
        <v>18</v>
      </c>
      <c r="E690" s="15" t="s">
        <v>503</v>
      </c>
      <c r="F690" s="14">
        <v>600</v>
      </c>
      <c r="G690" s="16">
        <v>86161200</v>
      </c>
      <c r="H690" s="16"/>
      <c r="I690" s="16">
        <v>86161200</v>
      </c>
      <c r="J690" s="16"/>
    </row>
    <row r="691" spans="1:10" ht="24" x14ac:dyDescent="0.25">
      <c r="A691" s="20" t="s">
        <v>153</v>
      </c>
      <c r="B691" s="14">
        <v>709</v>
      </c>
      <c r="C691" s="15" t="s">
        <v>250</v>
      </c>
      <c r="D691" s="15" t="s">
        <v>18</v>
      </c>
      <c r="E691" s="15" t="s">
        <v>504</v>
      </c>
      <c r="F691" s="14"/>
      <c r="G691" s="16">
        <f>G692</f>
        <v>7380000</v>
      </c>
      <c r="H691" s="16">
        <f>H692</f>
        <v>0</v>
      </c>
      <c r="I691" s="16">
        <f>I692</f>
        <v>7380000</v>
      </c>
      <c r="J691" s="16">
        <f>J692</f>
        <v>0</v>
      </c>
    </row>
    <row r="692" spans="1:10" ht="24" x14ac:dyDescent="0.25">
      <c r="A692" s="18" t="s">
        <v>73</v>
      </c>
      <c r="B692" s="14">
        <v>709</v>
      </c>
      <c r="C692" s="15" t="s">
        <v>250</v>
      </c>
      <c r="D692" s="15" t="s">
        <v>18</v>
      </c>
      <c r="E692" s="15" t="s">
        <v>504</v>
      </c>
      <c r="F692" s="14">
        <v>600</v>
      </c>
      <c r="G692" s="16">
        <v>7380000</v>
      </c>
      <c r="H692" s="16"/>
      <c r="I692" s="16">
        <v>7380000</v>
      </c>
      <c r="J692" s="16"/>
    </row>
    <row r="693" spans="1:10" ht="24" x14ac:dyDescent="0.25">
      <c r="A693" s="20" t="s">
        <v>155</v>
      </c>
      <c r="B693" s="14">
        <v>709</v>
      </c>
      <c r="C693" s="15" t="s">
        <v>250</v>
      </c>
      <c r="D693" s="15" t="s">
        <v>18</v>
      </c>
      <c r="E693" s="15" t="s">
        <v>505</v>
      </c>
      <c r="F693" s="14"/>
      <c r="G693" s="16">
        <f>G694</f>
        <v>6374700</v>
      </c>
      <c r="H693" s="16">
        <f>H694</f>
        <v>0</v>
      </c>
      <c r="I693" s="16">
        <f>I694</f>
        <v>6629800</v>
      </c>
      <c r="J693" s="16">
        <f>J694</f>
        <v>0</v>
      </c>
    </row>
    <row r="694" spans="1:10" ht="24" x14ac:dyDescent="0.25">
      <c r="A694" s="18" t="s">
        <v>73</v>
      </c>
      <c r="B694" s="14">
        <v>709</v>
      </c>
      <c r="C694" s="15" t="s">
        <v>250</v>
      </c>
      <c r="D694" s="15" t="s">
        <v>18</v>
      </c>
      <c r="E694" s="15" t="s">
        <v>505</v>
      </c>
      <c r="F694" s="14">
        <v>600</v>
      </c>
      <c r="G694" s="16">
        <v>6374700</v>
      </c>
      <c r="H694" s="16"/>
      <c r="I694" s="16">
        <v>6629800</v>
      </c>
      <c r="J694" s="16"/>
    </row>
    <row r="695" spans="1:10" ht="24" x14ac:dyDescent="0.25">
      <c r="A695" s="20" t="s">
        <v>157</v>
      </c>
      <c r="B695" s="14">
        <v>709</v>
      </c>
      <c r="C695" s="15" t="s">
        <v>250</v>
      </c>
      <c r="D695" s="15" t="s">
        <v>18</v>
      </c>
      <c r="E695" s="15" t="s">
        <v>506</v>
      </c>
      <c r="F695" s="14"/>
      <c r="G695" s="16">
        <f>G696</f>
        <v>11345800</v>
      </c>
      <c r="H695" s="16">
        <f>H696</f>
        <v>0</v>
      </c>
      <c r="I695" s="16">
        <f>I696</f>
        <v>11345800</v>
      </c>
      <c r="J695" s="16">
        <f>J696</f>
        <v>0</v>
      </c>
    </row>
    <row r="696" spans="1:10" ht="24" x14ac:dyDescent="0.25">
      <c r="A696" s="18" t="s">
        <v>73</v>
      </c>
      <c r="B696" s="14">
        <v>709</v>
      </c>
      <c r="C696" s="15" t="s">
        <v>250</v>
      </c>
      <c r="D696" s="15" t="s">
        <v>18</v>
      </c>
      <c r="E696" s="15" t="s">
        <v>506</v>
      </c>
      <c r="F696" s="14">
        <v>600</v>
      </c>
      <c r="G696" s="16">
        <v>11345800</v>
      </c>
      <c r="H696" s="16"/>
      <c r="I696" s="16">
        <v>11345800</v>
      </c>
      <c r="J696" s="16"/>
    </row>
    <row r="697" spans="1:10" ht="24" hidden="1" x14ac:dyDescent="0.25">
      <c r="A697" s="18" t="s">
        <v>507</v>
      </c>
      <c r="B697" s="14">
        <v>709</v>
      </c>
      <c r="C697" s="15" t="s">
        <v>250</v>
      </c>
      <c r="D697" s="15" t="s">
        <v>18</v>
      </c>
      <c r="E697" s="15" t="s">
        <v>508</v>
      </c>
      <c r="F697" s="15"/>
      <c r="G697" s="16">
        <f>G698</f>
        <v>0</v>
      </c>
      <c r="H697" s="16">
        <f>H698</f>
        <v>0</v>
      </c>
      <c r="I697" s="16">
        <f>I698</f>
        <v>0</v>
      </c>
      <c r="J697" s="16">
        <f>J698</f>
        <v>0</v>
      </c>
    </row>
    <row r="698" spans="1:10" ht="24" hidden="1" x14ac:dyDescent="0.25">
      <c r="A698" s="18" t="s">
        <v>73</v>
      </c>
      <c r="B698" s="14">
        <v>709</v>
      </c>
      <c r="C698" s="15" t="s">
        <v>250</v>
      </c>
      <c r="D698" s="15" t="s">
        <v>18</v>
      </c>
      <c r="E698" s="15" t="s">
        <v>508</v>
      </c>
      <c r="F698" s="15" t="s">
        <v>146</v>
      </c>
      <c r="G698" s="16">
        <v>0</v>
      </c>
      <c r="H698" s="16"/>
      <c r="I698" s="16">
        <v>0</v>
      </c>
      <c r="J698" s="16"/>
    </row>
    <row r="699" spans="1:10" ht="36" hidden="1" x14ac:dyDescent="0.25">
      <c r="A699" s="18" t="s">
        <v>509</v>
      </c>
      <c r="B699" s="14">
        <v>709</v>
      </c>
      <c r="C699" s="15" t="s">
        <v>250</v>
      </c>
      <c r="D699" s="15" t="s">
        <v>18</v>
      </c>
      <c r="E699" s="15" t="s">
        <v>510</v>
      </c>
      <c r="F699" s="15"/>
      <c r="G699" s="16">
        <f>G704+G706+G700+G702</f>
        <v>0</v>
      </c>
      <c r="H699" s="16">
        <f>H704+H706+H700+H702</f>
        <v>0</v>
      </c>
      <c r="I699" s="16">
        <f>I704+I706+I700+I702</f>
        <v>0</v>
      </c>
      <c r="J699" s="16">
        <f>J704+J706+J700+J702</f>
        <v>0</v>
      </c>
    </row>
    <row r="700" spans="1:10" ht="36" hidden="1" x14ac:dyDescent="0.25">
      <c r="A700" s="18" t="s">
        <v>511</v>
      </c>
      <c r="B700" s="14">
        <v>709</v>
      </c>
      <c r="C700" s="15" t="s">
        <v>250</v>
      </c>
      <c r="D700" s="15" t="s">
        <v>18</v>
      </c>
      <c r="E700" s="15" t="s">
        <v>512</v>
      </c>
      <c r="F700" s="15"/>
      <c r="G700" s="16">
        <f>G701</f>
        <v>0</v>
      </c>
      <c r="H700" s="16">
        <f>H701</f>
        <v>0</v>
      </c>
      <c r="I700" s="16">
        <f>I701</f>
        <v>0</v>
      </c>
      <c r="J700" s="16">
        <f>J701</f>
        <v>0</v>
      </c>
    </row>
    <row r="701" spans="1:10" ht="24" hidden="1" x14ac:dyDescent="0.25">
      <c r="A701" s="18" t="s">
        <v>73</v>
      </c>
      <c r="B701" s="14">
        <v>709</v>
      </c>
      <c r="C701" s="15" t="s">
        <v>250</v>
      </c>
      <c r="D701" s="15" t="s">
        <v>18</v>
      </c>
      <c r="E701" s="15" t="s">
        <v>512</v>
      </c>
      <c r="F701" s="15" t="s">
        <v>146</v>
      </c>
      <c r="G701" s="16">
        <v>0</v>
      </c>
      <c r="H701" s="16">
        <f>G701</f>
        <v>0</v>
      </c>
      <c r="I701" s="16">
        <v>0</v>
      </c>
      <c r="J701" s="16">
        <f>I701</f>
        <v>0</v>
      </c>
    </row>
    <row r="702" spans="1:10" ht="48" hidden="1" x14ac:dyDescent="0.25">
      <c r="A702" s="18" t="s">
        <v>513</v>
      </c>
      <c r="B702" s="14">
        <v>709</v>
      </c>
      <c r="C702" s="15" t="s">
        <v>250</v>
      </c>
      <c r="D702" s="15" t="s">
        <v>18</v>
      </c>
      <c r="E702" s="15" t="s">
        <v>514</v>
      </c>
      <c r="F702" s="15"/>
      <c r="G702" s="16">
        <f>G703</f>
        <v>0</v>
      </c>
      <c r="H702" s="16">
        <f>H703</f>
        <v>0</v>
      </c>
      <c r="I702" s="16">
        <f>I703</f>
        <v>0</v>
      </c>
      <c r="J702" s="16">
        <f>J703</f>
        <v>0</v>
      </c>
    </row>
    <row r="703" spans="1:10" ht="48" hidden="1" x14ac:dyDescent="0.25">
      <c r="A703" s="18" t="s">
        <v>513</v>
      </c>
      <c r="B703" s="14">
        <v>709</v>
      </c>
      <c r="C703" s="15" t="s">
        <v>250</v>
      </c>
      <c r="D703" s="15" t="s">
        <v>18</v>
      </c>
      <c r="E703" s="15" t="s">
        <v>514</v>
      </c>
      <c r="F703" s="15" t="s">
        <v>146</v>
      </c>
      <c r="G703" s="16">
        <v>0</v>
      </c>
      <c r="H703" s="16"/>
      <c r="I703" s="16">
        <v>0</v>
      </c>
      <c r="J703" s="16"/>
    </row>
    <row r="704" spans="1:10" ht="24" hidden="1" x14ac:dyDescent="0.25">
      <c r="A704" s="18" t="s">
        <v>325</v>
      </c>
      <c r="B704" s="14">
        <v>709</v>
      </c>
      <c r="C704" s="15" t="s">
        <v>250</v>
      </c>
      <c r="D704" s="15" t="s">
        <v>18</v>
      </c>
      <c r="E704" s="15" t="s">
        <v>515</v>
      </c>
      <c r="F704" s="15"/>
      <c r="G704" s="16">
        <f>G705</f>
        <v>0</v>
      </c>
      <c r="H704" s="16">
        <f>H705</f>
        <v>0</v>
      </c>
      <c r="I704" s="16">
        <f>I705</f>
        <v>0</v>
      </c>
      <c r="J704" s="16">
        <f>J705</f>
        <v>0</v>
      </c>
    </row>
    <row r="705" spans="1:10" ht="24" hidden="1" x14ac:dyDescent="0.25">
      <c r="A705" s="18" t="s">
        <v>73</v>
      </c>
      <c r="B705" s="14">
        <v>709</v>
      </c>
      <c r="C705" s="15" t="s">
        <v>250</v>
      </c>
      <c r="D705" s="15" t="s">
        <v>18</v>
      </c>
      <c r="E705" s="15" t="s">
        <v>515</v>
      </c>
      <c r="F705" s="15" t="s">
        <v>146</v>
      </c>
      <c r="G705" s="16">
        <v>0</v>
      </c>
      <c r="H705" s="16"/>
      <c r="I705" s="16">
        <v>0</v>
      </c>
      <c r="J705" s="16"/>
    </row>
    <row r="706" spans="1:10" hidden="1" x14ac:dyDescent="0.25">
      <c r="A706" s="18" t="s">
        <v>452</v>
      </c>
      <c r="B706" s="14">
        <v>709</v>
      </c>
      <c r="C706" s="15" t="s">
        <v>250</v>
      </c>
      <c r="D706" s="15" t="s">
        <v>18</v>
      </c>
      <c r="E706" s="15" t="s">
        <v>516</v>
      </c>
      <c r="F706" s="15"/>
      <c r="G706" s="16">
        <f>G707</f>
        <v>0</v>
      </c>
      <c r="H706" s="16">
        <f>H707</f>
        <v>0</v>
      </c>
      <c r="I706" s="16">
        <f>I707</f>
        <v>0</v>
      </c>
      <c r="J706" s="16">
        <f>J707</f>
        <v>0</v>
      </c>
    </row>
    <row r="707" spans="1:10" ht="24" hidden="1" x14ac:dyDescent="0.25">
      <c r="A707" s="18" t="s">
        <v>73</v>
      </c>
      <c r="B707" s="14">
        <v>709</v>
      </c>
      <c r="C707" s="15" t="s">
        <v>250</v>
      </c>
      <c r="D707" s="15" t="s">
        <v>18</v>
      </c>
      <c r="E707" s="15" t="s">
        <v>516</v>
      </c>
      <c r="F707" s="15" t="s">
        <v>146</v>
      </c>
      <c r="G707" s="16">
        <v>0</v>
      </c>
      <c r="H707" s="16"/>
      <c r="I707" s="16">
        <v>0</v>
      </c>
      <c r="J707" s="16"/>
    </row>
    <row r="708" spans="1:10" ht="24" x14ac:dyDescent="0.25">
      <c r="A708" s="18" t="s">
        <v>517</v>
      </c>
      <c r="B708" s="14">
        <v>709</v>
      </c>
      <c r="C708" s="15" t="s">
        <v>250</v>
      </c>
      <c r="D708" s="15" t="s">
        <v>18</v>
      </c>
      <c r="E708" s="15" t="s">
        <v>518</v>
      </c>
      <c r="F708" s="15"/>
      <c r="G708" s="16">
        <f>G709+G722</f>
        <v>20740000</v>
      </c>
      <c r="H708" s="16">
        <f>H709+H722</f>
        <v>0</v>
      </c>
      <c r="I708" s="16">
        <f>I709+I722</f>
        <v>20788100</v>
      </c>
      <c r="J708" s="16">
        <f>J709+J722</f>
        <v>0</v>
      </c>
    </row>
    <row r="709" spans="1:10" ht="36" x14ac:dyDescent="0.25">
      <c r="A709" s="18" t="s">
        <v>519</v>
      </c>
      <c r="B709" s="14">
        <v>709</v>
      </c>
      <c r="C709" s="15" t="s">
        <v>250</v>
      </c>
      <c r="D709" s="15" t="s">
        <v>18</v>
      </c>
      <c r="E709" s="15" t="s">
        <v>520</v>
      </c>
      <c r="F709" s="15"/>
      <c r="G709" s="16">
        <f>G710+G712+G720+G714+G716+G718</f>
        <v>20740000</v>
      </c>
      <c r="H709" s="16">
        <f>H710+H712+H720+H714+H716+H718</f>
        <v>0</v>
      </c>
      <c r="I709" s="16">
        <f>I710+I712+I720+I714+I716+I718</f>
        <v>20788100</v>
      </c>
      <c r="J709" s="16">
        <f>J710+J712+J720+J714+J716+J718</f>
        <v>0</v>
      </c>
    </row>
    <row r="710" spans="1:10" ht="36" x14ac:dyDescent="0.25">
      <c r="A710" s="18" t="s">
        <v>31</v>
      </c>
      <c r="B710" s="14">
        <v>709</v>
      </c>
      <c r="C710" s="15" t="s">
        <v>250</v>
      </c>
      <c r="D710" s="15" t="s">
        <v>18</v>
      </c>
      <c r="E710" s="15" t="s">
        <v>521</v>
      </c>
      <c r="F710" s="15"/>
      <c r="G710" s="16">
        <f>G711</f>
        <v>250000</v>
      </c>
      <c r="H710" s="16">
        <f>H711</f>
        <v>0</v>
      </c>
      <c r="I710" s="16">
        <f>I711</f>
        <v>250000</v>
      </c>
      <c r="J710" s="16">
        <f>J711</f>
        <v>0</v>
      </c>
    </row>
    <row r="711" spans="1:10" ht="24" x14ac:dyDescent="0.25">
      <c r="A711" s="18" t="s">
        <v>73</v>
      </c>
      <c r="B711" s="14">
        <v>709</v>
      </c>
      <c r="C711" s="15" t="s">
        <v>250</v>
      </c>
      <c r="D711" s="15" t="s">
        <v>18</v>
      </c>
      <c r="E711" s="15" t="s">
        <v>521</v>
      </c>
      <c r="F711" s="15" t="s">
        <v>146</v>
      </c>
      <c r="G711" s="16">
        <v>250000</v>
      </c>
      <c r="H711" s="16"/>
      <c r="I711" s="16">
        <v>250000</v>
      </c>
      <c r="J711" s="16"/>
    </row>
    <row r="712" spans="1:10" ht="24" x14ac:dyDescent="0.25">
      <c r="A712" s="20" t="s">
        <v>151</v>
      </c>
      <c r="B712" s="14">
        <v>709</v>
      </c>
      <c r="C712" s="15" t="s">
        <v>250</v>
      </c>
      <c r="D712" s="15" t="s">
        <v>18</v>
      </c>
      <c r="E712" s="15" t="s">
        <v>522</v>
      </c>
      <c r="F712" s="14"/>
      <c r="G712" s="16">
        <f>G713</f>
        <v>16122400</v>
      </c>
      <c r="H712" s="16">
        <f>H713</f>
        <v>0</v>
      </c>
      <c r="I712" s="16">
        <f>I713</f>
        <v>16122400</v>
      </c>
      <c r="J712" s="16">
        <f>J713</f>
        <v>0</v>
      </c>
    </row>
    <row r="713" spans="1:10" ht="24" x14ac:dyDescent="0.25">
      <c r="A713" s="18" t="s">
        <v>73</v>
      </c>
      <c r="B713" s="14">
        <v>709</v>
      </c>
      <c r="C713" s="15" t="s">
        <v>250</v>
      </c>
      <c r="D713" s="15" t="s">
        <v>18</v>
      </c>
      <c r="E713" s="15" t="s">
        <v>522</v>
      </c>
      <c r="F713" s="14">
        <v>600</v>
      </c>
      <c r="G713" s="16">
        <v>16122400</v>
      </c>
      <c r="H713" s="16"/>
      <c r="I713" s="16">
        <v>16122400</v>
      </c>
      <c r="J713" s="16"/>
    </row>
    <row r="714" spans="1:10" ht="24" x14ac:dyDescent="0.25">
      <c r="A714" s="20" t="s">
        <v>153</v>
      </c>
      <c r="B714" s="14">
        <v>709</v>
      </c>
      <c r="C714" s="15" t="s">
        <v>250</v>
      </c>
      <c r="D714" s="15" t="s">
        <v>18</v>
      </c>
      <c r="E714" s="15" t="s">
        <v>523</v>
      </c>
      <c r="F714" s="14"/>
      <c r="G714" s="16">
        <f>G715</f>
        <v>1739400</v>
      </c>
      <c r="H714" s="16">
        <f>H715</f>
        <v>0</v>
      </c>
      <c r="I714" s="16">
        <f>I715</f>
        <v>1739400</v>
      </c>
      <c r="J714" s="16">
        <f>J715</f>
        <v>0</v>
      </c>
    </row>
    <row r="715" spans="1:10" ht="24" x14ac:dyDescent="0.25">
      <c r="A715" s="18" t="s">
        <v>73</v>
      </c>
      <c r="B715" s="14">
        <v>709</v>
      </c>
      <c r="C715" s="15" t="s">
        <v>250</v>
      </c>
      <c r="D715" s="15" t="s">
        <v>18</v>
      </c>
      <c r="E715" s="15" t="s">
        <v>523</v>
      </c>
      <c r="F715" s="14">
        <v>600</v>
      </c>
      <c r="G715" s="16">
        <v>1739400</v>
      </c>
      <c r="H715" s="16"/>
      <c r="I715" s="16">
        <v>1739400</v>
      </c>
      <c r="J715" s="16"/>
    </row>
    <row r="716" spans="1:10" ht="24" x14ac:dyDescent="0.25">
      <c r="A716" s="20" t="s">
        <v>155</v>
      </c>
      <c r="B716" s="14">
        <v>709</v>
      </c>
      <c r="C716" s="15" t="s">
        <v>250</v>
      </c>
      <c r="D716" s="15" t="s">
        <v>18</v>
      </c>
      <c r="E716" s="15" t="s">
        <v>524</v>
      </c>
      <c r="F716" s="14"/>
      <c r="G716" s="16">
        <f>G717</f>
        <v>1204400</v>
      </c>
      <c r="H716" s="16">
        <f>H717</f>
        <v>0</v>
      </c>
      <c r="I716" s="16">
        <f>I717</f>
        <v>1252500</v>
      </c>
      <c r="J716" s="16">
        <f>J717</f>
        <v>0</v>
      </c>
    </row>
    <row r="717" spans="1:10" ht="24" x14ac:dyDescent="0.25">
      <c r="A717" s="18" t="s">
        <v>73</v>
      </c>
      <c r="B717" s="14">
        <v>709</v>
      </c>
      <c r="C717" s="15" t="s">
        <v>250</v>
      </c>
      <c r="D717" s="15" t="s">
        <v>18</v>
      </c>
      <c r="E717" s="15" t="s">
        <v>524</v>
      </c>
      <c r="F717" s="14">
        <v>600</v>
      </c>
      <c r="G717" s="16">
        <v>1204400</v>
      </c>
      <c r="H717" s="16"/>
      <c r="I717" s="16">
        <v>1252500</v>
      </c>
      <c r="J717" s="16"/>
    </row>
    <row r="718" spans="1:10" ht="24" x14ac:dyDescent="0.25">
      <c r="A718" s="20" t="s">
        <v>157</v>
      </c>
      <c r="B718" s="14">
        <v>709</v>
      </c>
      <c r="C718" s="15" t="s">
        <v>250</v>
      </c>
      <c r="D718" s="15" t="s">
        <v>18</v>
      </c>
      <c r="E718" s="15" t="s">
        <v>525</v>
      </c>
      <c r="F718" s="14"/>
      <c r="G718" s="16">
        <f>G719</f>
        <v>1423800</v>
      </c>
      <c r="H718" s="16">
        <f>H719</f>
        <v>0</v>
      </c>
      <c r="I718" s="16">
        <f>I719</f>
        <v>1423800</v>
      </c>
      <c r="J718" s="16">
        <f>J719</f>
        <v>0</v>
      </c>
    </row>
    <row r="719" spans="1:10" ht="24" x14ac:dyDescent="0.25">
      <c r="A719" s="18" t="s">
        <v>73</v>
      </c>
      <c r="B719" s="14">
        <v>709</v>
      </c>
      <c r="C719" s="15" t="s">
        <v>250</v>
      </c>
      <c r="D719" s="15" t="s">
        <v>18</v>
      </c>
      <c r="E719" s="15" t="s">
        <v>525</v>
      </c>
      <c r="F719" s="14">
        <v>600</v>
      </c>
      <c r="G719" s="16">
        <v>1423800</v>
      </c>
      <c r="H719" s="16"/>
      <c r="I719" s="16">
        <v>1423800</v>
      </c>
      <c r="J719" s="16"/>
    </row>
    <row r="720" spans="1:10" ht="24" hidden="1" x14ac:dyDescent="0.25">
      <c r="A720" s="18" t="s">
        <v>507</v>
      </c>
      <c r="B720" s="14">
        <v>709</v>
      </c>
      <c r="C720" s="15" t="s">
        <v>250</v>
      </c>
      <c r="D720" s="15" t="s">
        <v>18</v>
      </c>
      <c r="E720" s="15" t="s">
        <v>526</v>
      </c>
      <c r="F720" s="15"/>
      <c r="G720" s="16">
        <f>G721</f>
        <v>0</v>
      </c>
      <c r="H720" s="16">
        <f>H721</f>
        <v>0</v>
      </c>
      <c r="I720" s="16">
        <f>I721</f>
        <v>0</v>
      </c>
      <c r="J720" s="16">
        <f>J721</f>
        <v>0</v>
      </c>
    </row>
    <row r="721" spans="1:10" ht="24" hidden="1" x14ac:dyDescent="0.25">
      <c r="A721" s="18" t="s">
        <v>73</v>
      </c>
      <c r="B721" s="14">
        <v>709</v>
      </c>
      <c r="C721" s="15" t="s">
        <v>250</v>
      </c>
      <c r="D721" s="15" t="s">
        <v>18</v>
      </c>
      <c r="E721" s="15" t="s">
        <v>526</v>
      </c>
      <c r="F721" s="15" t="s">
        <v>146</v>
      </c>
      <c r="G721" s="16"/>
      <c r="H721" s="16"/>
      <c r="I721" s="16"/>
      <c r="J721" s="16"/>
    </row>
    <row r="722" spans="1:10" ht="24" hidden="1" x14ac:dyDescent="0.25">
      <c r="A722" s="18" t="s">
        <v>527</v>
      </c>
      <c r="B722" s="14">
        <v>709</v>
      </c>
      <c r="C722" s="15" t="s">
        <v>250</v>
      </c>
      <c r="D722" s="15" t="s">
        <v>18</v>
      </c>
      <c r="E722" s="15" t="s">
        <v>528</v>
      </c>
      <c r="F722" s="15"/>
      <c r="G722" s="16">
        <f t="shared" ref="G722:J723" si="94">G723</f>
        <v>0</v>
      </c>
      <c r="H722" s="16">
        <f t="shared" si="94"/>
        <v>0</v>
      </c>
      <c r="I722" s="16">
        <f t="shared" si="94"/>
        <v>0</v>
      </c>
      <c r="J722" s="16">
        <f t="shared" si="94"/>
        <v>0</v>
      </c>
    </row>
    <row r="723" spans="1:10" hidden="1" x14ac:dyDescent="0.25">
      <c r="A723" s="18" t="s">
        <v>452</v>
      </c>
      <c r="B723" s="14">
        <v>709</v>
      </c>
      <c r="C723" s="15" t="s">
        <v>250</v>
      </c>
      <c r="D723" s="15" t="s">
        <v>18</v>
      </c>
      <c r="E723" s="15" t="s">
        <v>529</v>
      </c>
      <c r="F723" s="15"/>
      <c r="G723" s="16">
        <f t="shared" si="94"/>
        <v>0</v>
      </c>
      <c r="H723" s="16">
        <f t="shared" si="94"/>
        <v>0</v>
      </c>
      <c r="I723" s="16">
        <f t="shared" si="94"/>
        <v>0</v>
      </c>
      <c r="J723" s="16">
        <f t="shared" si="94"/>
        <v>0</v>
      </c>
    </row>
    <row r="724" spans="1:10" ht="24" hidden="1" x14ac:dyDescent="0.25">
      <c r="A724" s="18" t="s">
        <v>73</v>
      </c>
      <c r="B724" s="14">
        <v>709</v>
      </c>
      <c r="C724" s="15" t="s">
        <v>250</v>
      </c>
      <c r="D724" s="15" t="s">
        <v>18</v>
      </c>
      <c r="E724" s="15" t="s">
        <v>529</v>
      </c>
      <c r="F724" s="15" t="s">
        <v>146</v>
      </c>
      <c r="G724" s="16">
        <v>0</v>
      </c>
      <c r="H724" s="16">
        <v>0</v>
      </c>
      <c r="I724" s="16">
        <v>0</v>
      </c>
      <c r="J724" s="16">
        <v>0</v>
      </c>
    </row>
    <row r="725" spans="1:10" x14ac:dyDescent="0.25">
      <c r="A725" s="18" t="s">
        <v>530</v>
      </c>
      <c r="B725" s="14">
        <v>709</v>
      </c>
      <c r="C725" s="15" t="s">
        <v>250</v>
      </c>
      <c r="D725" s="15" t="s">
        <v>34</v>
      </c>
      <c r="E725" s="15"/>
      <c r="F725" s="15"/>
      <c r="G725" s="16">
        <f t="shared" ref="G725:J726" si="95">G726</f>
        <v>36954300</v>
      </c>
      <c r="H725" s="16">
        <f t="shared" si="95"/>
        <v>0</v>
      </c>
      <c r="I725" s="16">
        <f t="shared" si="95"/>
        <v>36954300</v>
      </c>
      <c r="J725" s="16">
        <f t="shared" si="95"/>
        <v>0</v>
      </c>
    </row>
    <row r="726" spans="1:10" x14ac:dyDescent="0.25">
      <c r="A726" s="18" t="s">
        <v>478</v>
      </c>
      <c r="B726" s="14">
        <v>709</v>
      </c>
      <c r="C726" s="15" t="s">
        <v>250</v>
      </c>
      <c r="D726" s="15" t="s">
        <v>34</v>
      </c>
      <c r="E726" s="15" t="s">
        <v>428</v>
      </c>
      <c r="F726" s="15"/>
      <c r="G726" s="16">
        <f t="shared" si="95"/>
        <v>36954300</v>
      </c>
      <c r="H726" s="16">
        <f t="shared" si="95"/>
        <v>0</v>
      </c>
      <c r="I726" s="16">
        <f t="shared" si="95"/>
        <v>36954300</v>
      </c>
      <c r="J726" s="16">
        <f t="shared" si="95"/>
        <v>0</v>
      </c>
    </row>
    <row r="727" spans="1:10" ht="24" x14ac:dyDescent="0.25">
      <c r="A727" s="18" t="s">
        <v>429</v>
      </c>
      <c r="B727" s="14">
        <v>709</v>
      </c>
      <c r="C727" s="15" t="s">
        <v>250</v>
      </c>
      <c r="D727" s="15" t="s">
        <v>34</v>
      </c>
      <c r="E727" s="15" t="s">
        <v>430</v>
      </c>
      <c r="F727" s="15"/>
      <c r="G727" s="16">
        <f>G728+G739+G742+G755</f>
        <v>36954300</v>
      </c>
      <c r="H727" s="16">
        <f>H728+H739+H742+H755</f>
        <v>0</v>
      </c>
      <c r="I727" s="16">
        <f>I728+I739+I742+I755</f>
        <v>36954300</v>
      </c>
      <c r="J727" s="16">
        <f>J728+J739+J742+J755</f>
        <v>0</v>
      </c>
    </row>
    <row r="728" spans="1:10" ht="36" x14ac:dyDescent="0.25">
      <c r="A728" s="18" t="s">
        <v>531</v>
      </c>
      <c r="B728" s="14">
        <v>709</v>
      </c>
      <c r="C728" s="15" t="s">
        <v>250</v>
      </c>
      <c r="D728" s="15" t="s">
        <v>34</v>
      </c>
      <c r="E728" s="15" t="s">
        <v>532</v>
      </c>
      <c r="F728" s="15"/>
      <c r="G728" s="16">
        <f>G729+G731+G733+G735+G737</f>
        <v>19716000</v>
      </c>
      <c r="H728" s="16">
        <f>H729+H731+H733+H735+H737</f>
        <v>0</v>
      </c>
      <c r="I728" s="16">
        <f>I729+I731+I733+I735+I737</f>
        <v>19716000</v>
      </c>
      <c r="J728" s="16">
        <f>J729+J731+J733+J735+J737</f>
        <v>0</v>
      </c>
    </row>
    <row r="729" spans="1:10" ht="36" x14ac:dyDescent="0.25">
      <c r="A729" s="18" t="s">
        <v>31</v>
      </c>
      <c r="B729" s="14">
        <v>709</v>
      </c>
      <c r="C729" s="15" t="s">
        <v>250</v>
      </c>
      <c r="D729" s="15" t="s">
        <v>34</v>
      </c>
      <c r="E729" s="15" t="s">
        <v>533</v>
      </c>
      <c r="F729" s="15"/>
      <c r="G729" s="16">
        <f>G730</f>
        <v>350000</v>
      </c>
      <c r="H729" s="16">
        <f>H730</f>
        <v>0</v>
      </c>
      <c r="I729" s="16">
        <f>I730</f>
        <v>350000</v>
      </c>
      <c r="J729" s="16">
        <f>J730</f>
        <v>0</v>
      </c>
    </row>
    <row r="730" spans="1:10" ht="24" x14ac:dyDescent="0.25">
      <c r="A730" s="18" t="s">
        <v>73</v>
      </c>
      <c r="B730" s="14">
        <v>709</v>
      </c>
      <c r="C730" s="15" t="s">
        <v>250</v>
      </c>
      <c r="D730" s="15" t="s">
        <v>34</v>
      </c>
      <c r="E730" s="15" t="s">
        <v>533</v>
      </c>
      <c r="F730" s="15" t="s">
        <v>146</v>
      </c>
      <c r="G730" s="16">
        <v>350000</v>
      </c>
      <c r="H730" s="16"/>
      <c r="I730" s="16">
        <v>350000</v>
      </c>
      <c r="J730" s="16"/>
    </row>
    <row r="731" spans="1:10" ht="24" x14ac:dyDescent="0.25">
      <c r="A731" s="20" t="s">
        <v>151</v>
      </c>
      <c r="B731" s="14">
        <v>709</v>
      </c>
      <c r="C731" s="15" t="s">
        <v>250</v>
      </c>
      <c r="D731" s="15" t="s">
        <v>34</v>
      </c>
      <c r="E731" s="15" t="s">
        <v>534</v>
      </c>
      <c r="F731" s="14"/>
      <c r="G731" s="16">
        <f>G732</f>
        <v>18165600</v>
      </c>
      <c r="H731" s="16">
        <f>H732</f>
        <v>0</v>
      </c>
      <c r="I731" s="16">
        <f>I732</f>
        <v>18165600</v>
      </c>
      <c r="J731" s="16">
        <f>J732</f>
        <v>0</v>
      </c>
    </row>
    <row r="732" spans="1:10" ht="24" x14ac:dyDescent="0.25">
      <c r="A732" s="18" t="s">
        <v>73</v>
      </c>
      <c r="B732" s="14">
        <v>709</v>
      </c>
      <c r="C732" s="15" t="s">
        <v>250</v>
      </c>
      <c r="D732" s="15" t="s">
        <v>34</v>
      </c>
      <c r="E732" s="15" t="s">
        <v>534</v>
      </c>
      <c r="F732" s="14">
        <v>600</v>
      </c>
      <c r="G732" s="16">
        <v>18165600</v>
      </c>
      <c r="H732" s="16"/>
      <c r="I732" s="16">
        <v>18165600</v>
      </c>
      <c r="J732" s="16"/>
    </row>
    <row r="733" spans="1:10" ht="24" x14ac:dyDescent="0.25">
      <c r="A733" s="20" t="s">
        <v>153</v>
      </c>
      <c r="B733" s="14">
        <v>709</v>
      </c>
      <c r="C733" s="15" t="s">
        <v>250</v>
      </c>
      <c r="D733" s="15" t="s">
        <v>34</v>
      </c>
      <c r="E733" s="15" t="s">
        <v>535</v>
      </c>
      <c r="F733" s="14"/>
      <c r="G733" s="16">
        <f>G734</f>
        <v>80000</v>
      </c>
      <c r="H733" s="16">
        <f>H734</f>
        <v>0</v>
      </c>
      <c r="I733" s="16">
        <f>I734</f>
        <v>80000</v>
      </c>
      <c r="J733" s="16">
        <f>J734</f>
        <v>0</v>
      </c>
    </row>
    <row r="734" spans="1:10" ht="24" x14ac:dyDescent="0.25">
      <c r="A734" s="18" t="s">
        <v>73</v>
      </c>
      <c r="B734" s="14">
        <v>709</v>
      </c>
      <c r="C734" s="15" t="s">
        <v>250</v>
      </c>
      <c r="D734" s="15" t="s">
        <v>34</v>
      </c>
      <c r="E734" s="15" t="s">
        <v>535</v>
      </c>
      <c r="F734" s="14">
        <v>600</v>
      </c>
      <c r="G734" s="16">
        <v>80000</v>
      </c>
      <c r="H734" s="16"/>
      <c r="I734" s="16">
        <v>80000</v>
      </c>
      <c r="J734" s="16"/>
    </row>
    <row r="735" spans="1:10" ht="24" hidden="1" x14ac:dyDescent="0.25">
      <c r="A735" s="20" t="s">
        <v>155</v>
      </c>
      <c r="B735" s="14">
        <v>709</v>
      </c>
      <c r="C735" s="15" t="s">
        <v>250</v>
      </c>
      <c r="D735" s="15" t="s">
        <v>34</v>
      </c>
      <c r="E735" s="15" t="s">
        <v>536</v>
      </c>
      <c r="F735" s="14"/>
      <c r="G735" s="16">
        <f>G736</f>
        <v>0</v>
      </c>
      <c r="H735" s="16">
        <f>H736</f>
        <v>0</v>
      </c>
      <c r="I735" s="16">
        <f>I736</f>
        <v>0</v>
      </c>
      <c r="J735" s="16">
        <f>J736</f>
        <v>0</v>
      </c>
    </row>
    <row r="736" spans="1:10" ht="24" hidden="1" x14ac:dyDescent="0.25">
      <c r="A736" s="18" t="s">
        <v>73</v>
      </c>
      <c r="B736" s="14">
        <v>709</v>
      </c>
      <c r="C736" s="15" t="s">
        <v>250</v>
      </c>
      <c r="D736" s="15" t="s">
        <v>34</v>
      </c>
      <c r="E736" s="15" t="s">
        <v>536</v>
      </c>
      <c r="F736" s="14">
        <v>600</v>
      </c>
      <c r="G736" s="16">
        <v>0</v>
      </c>
      <c r="H736" s="16"/>
      <c r="I736" s="16">
        <v>0</v>
      </c>
      <c r="J736" s="16"/>
    </row>
    <row r="737" spans="1:10" ht="24" x14ac:dyDescent="0.25">
      <c r="A737" s="20" t="s">
        <v>157</v>
      </c>
      <c r="B737" s="14">
        <v>709</v>
      </c>
      <c r="C737" s="15" t="s">
        <v>250</v>
      </c>
      <c r="D737" s="15" t="s">
        <v>34</v>
      </c>
      <c r="E737" s="15" t="s">
        <v>537</v>
      </c>
      <c r="F737" s="14"/>
      <c r="G737" s="16">
        <f>G738</f>
        <v>1120400</v>
      </c>
      <c r="H737" s="16">
        <f>H738</f>
        <v>0</v>
      </c>
      <c r="I737" s="16">
        <f>I738</f>
        <v>1120400</v>
      </c>
      <c r="J737" s="16">
        <f>J738</f>
        <v>0</v>
      </c>
    </row>
    <row r="738" spans="1:10" ht="24" x14ac:dyDescent="0.25">
      <c r="A738" s="18" t="s">
        <v>73</v>
      </c>
      <c r="B738" s="14">
        <v>709</v>
      </c>
      <c r="C738" s="15" t="s">
        <v>250</v>
      </c>
      <c r="D738" s="15" t="s">
        <v>34</v>
      </c>
      <c r="E738" s="15" t="s">
        <v>537</v>
      </c>
      <c r="F738" s="14">
        <v>600</v>
      </c>
      <c r="G738" s="16">
        <v>1120400</v>
      </c>
      <c r="H738" s="16"/>
      <c r="I738" s="16">
        <v>1120400</v>
      </c>
      <c r="J738" s="16"/>
    </row>
    <row r="739" spans="1:10" ht="24" hidden="1" x14ac:dyDescent="0.25">
      <c r="A739" s="18" t="s">
        <v>538</v>
      </c>
      <c r="B739" s="14">
        <v>709</v>
      </c>
      <c r="C739" s="15" t="s">
        <v>250</v>
      </c>
      <c r="D739" s="15" t="s">
        <v>34</v>
      </c>
      <c r="E739" s="15" t="s">
        <v>539</v>
      </c>
      <c r="F739" s="15"/>
      <c r="G739" s="16">
        <f t="shared" ref="G739:J740" si="96">G740</f>
        <v>0</v>
      </c>
      <c r="H739" s="16">
        <f t="shared" si="96"/>
        <v>0</v>
      </c>
      <c r="I739" s="16">
        <f t="shared" si="96"/>
        <v>0</v>
      </c>
      <c r="J739" s="16">
        <f t="shared" si="96"/>
        <v>0</v>
      </c>
    </row>
    <row r="740" spans="1:10" hidden="1" x14ac:dyDescent="0.25">
      <c r="A740" s="18" t="s">
        <v>452</v>
      </c>
      <c r="B740" s="14">
        <v>709</v>
      </c>
      <c r="C740" s="15" t="s">
        <v>250</v>
      </c>
      <c r="D740" s="15" t="s">
        <v>34</v>
      </c>
      <c r="E740" s="15" t="s">
        <v>540</v>
      </c>
      <c r="F740" s="15"/>
      <c r="G740" s="16">
        <f t="shared" si="96"/>
        <v>0</v>
      </c>
      <c r="H740" s="16">
        <f t="shared" si="96"/>
        <v>0</v>
      </c>
      <c r="I740" s="16">
        <f t="shared" si="96"/>
        <v>0</v>
      </c>
      <c r="J740" s="16">
        <f t="shared" si="96"/>
        <v>0</v>
      </c>
    </row>
    <row r="741" spans="1:10" ht="24" hidden="1" x14ac:dyDescent="0.25">
      <c r="A741" s="18" t="s">
        <v>73</v>
      </c>
      <c r="B741" s="14">
        <v>709</v>
      </c>
      <c r="C741" s="15" t="s">
        <v>250</v>
      </c>
      <c r="D741" s="15" t="s">
        <v>34</v>
      </c>
      <c r="E741" s="15" t="s">
        <v>540</v>
      </c>
      <c r="F741" s="15" t="s">
        <v>146</v>
      </c>
      <c r="G741" s="16">
        <v>0</v>
      </c>
      <c r="H741" s="16"/>
      <c r="I741" s="16">
        <v>0</v>
      </c>
      <c r="J741" s="16"/>
    </row>
    <row r="742" spans="1:10" ht="24" x14ac:dyDescent="0.25">
      <c r="A742" s="18" t="s">
        <v>541</v>
      </c>
      <c r="B742" s="14">
        <v>709</v>
      </c>
      <c r="C742" s="15" t="s">
        <v>250</v>
      </c>
      <c r="D742" s="15" t="s">
        <v>34</v>
      </c>
      <c r="E742" s="15" t="s">
        <v>542</v>
      </c>
      <c r="F742" s="15"/>
      <c r="G742" s="16">
        <f>G745+G743+G753+G747+G749+G751</f>
        <v>16842300</v>
      </c>
      <c r="H742" s="16">
        <f>H745+H743+H753+H747+H749+H751</f>
        <v>0</v>
      </c>
      <c r="I742" s="16">
        <f>I745+I743+I753+I747+I749+I751</f>
        <v>16842300</v>
      </c>
      <c r="J742" s="16">
        <f>J745+J743+J753+J747+J749+J751</f>
        <v>0</v>
      </c>
    </row>
    <row r="743" spans="1:10" ht="36" x14ac:dyDescent="0.25">
      <c r="A743" s="18" t="s">
        <v>31</v>
      </c>
      <c r="B743" s="14">
        <v>709</v>
      </c>
      <c r="C743" s="15" t="s">
        <v>250</v>
      </c>
      <c r="D743" s="15" t="s">
        <v>34</v>
      </c>
      <c r="E743" s="15" t="s">
        <v>543</v>
      </c>
      <c r="F743" s="15"/>
      <c r="G743" s="16">
        <f>G744</f>
        <v>300000</v>
      </c>
      <c r="H743" s="16">
        <f>H744</f>
        <v>0</v>
      </c>
      <c r="I743" s="16">
        <f>I744</f>
        <v>300000</v>
      </c>
      <c r="J743" s="16">
        <f>J744</f>
        <v>0</v>
      </c>
    </row>
    <row r="744" spans="1:10" ht="24" x14ac:dyDescent="0.25">
      <c r="A744" s="18" t="s">
        <v>73</v>
      </c>
      <c r="B744" s="14">
        <v>709</v>
      </c>
      <c r="C744" s="15" t="s">
        <v>250</v>
      </c>
      <c r="D744" s="15" t="s">
        <v>34</v>
      </c>
      <c r="E744" s="15" t="s">
        <v>543</v>
      </c>
      <c r="F744" s="15" t="s">
        <v>146</v>
      </c>
      <c r="G744" s="16">
        <v>300000</v>
      </c>
      <c r="H744" s="16"/>
      <c r="I744" s="16">
        <v>300000</v>
      </c>
      <c r="J744" s="16"/>
    </row>
    <row r="745" spans="1:10" ht="24" x14ac:dyDescent="0.25">
      <c r="A745" s="20" t="s">
        <v>151</v>
      </c>
      <c r="B745" s="14">
        <v>709</v>
      </c>
      <c r="C745" s="15" t="s">
        <v>250</v>
      </c>
      <c r="D745" s="15" t="s">
        <v>34</v>
      </c>
      <c r="E745" s="15" t="s">
        <v>544</v>
      </c>
      <c r="F745" s="14"/>
      <c r="G745" s="16">
        <f>G746</f>
        <v>12573300</v>
      </c>
      <c r="H745" s="16">
        <f>H746</f>
        <v>0</v>
      </c>
      <c r="I745" s="16">
        <f>I746</f>
        <v>12573300</v>
      </c>
      <c r="J745" s="16">
        <f>J746</f>
        <v>0</v>
      </c>
    </row>
    <row r="746" spans="1:10" ht="24" x14ac:dyDescent="0.25">
      <c r="A746" s="18" t="s">
        <v>73</v>
      </c>
      <c r="B746" s="14">
        <v>709</v>
      </c>
      <c r="C746" s="15" t="s">
        <v>250</v>
      </c>
      <c r="D746" s="15" t="s">
        <v>34</v>
      </c>
      <c r="E746" s="15" t="s">
        <v>544</v>
      </c>
      <c r="F746" s="14">
        <v>600</v>
      </c>
      <c r="G746" s="16">
        <v>12573300</v>
      </c>
      <c r="H746" s="16"/>
      <c r="I746" s="16">
        <v>12573300</v>
      </c>
      <c r="J746" s="16"/>
    </row>
    <row r="747" spans="1:10" ht="24" x14ac:dyDescent="0.25">
      <c r="A747" s="20" t="s">
        <v>153</v>
      </c>
      <c r="B747" s="14">
        <v>709</v>
      </c>
      <c r="C747" s="15" t="s">
        <v>250</v>
      </c>
      <c r="D747" s="15" t="s">
        <v>34</v>
      </c>
      <c r="E747" s="15" t="s">
        <v>545</v>
      </c>
      <c r="F747" s="14"/>
      <c r="G747" s="16">
        <f>G748</f>
        <v>455900</v>
      </c>
      <c r="H747" s="16">
        <f>H748</f>
        <v>0</v>
      </c>
      <c r="I747" s="16">
        <f>I748</f>
        <v>455900</v>
      </c>
      <c r="J747" s="16">
        <f>J748</f>
        <v>0</v>
      </c>
    </row>
    <row r="748" spans="1:10" ht="24" x14ac:dyDescent="0.25">
      <c r="A748" s="18" t="s">
        <v>73</v>
      </c>
      <c r="B748" s="14">
        <v>709</v>
      </c>
      <c r="C748" s="15" t="s">
        <v>250</v>
      </c>
      <c r="D748" s="15" t="s">
        <v>34</v>
      </c>
      <c r="E748" s="15" t="s">
        <v>545</v>
      </c>
      <c r="F748" s="14">
        <v>600</v>
      </c>
      <c r="G748" s="16">
        <v>455900</v>
      </c>
      <c r="H748" s="16"/>
      <c r="I748" s="16">
        <v>455900</v>
      </c>
      <c r="J748" s="16"/>
    </row>
    <row r="749" spans="1:10" ht="24" hidden="1" x14ac:dyDescent="0.25">
      <c r="A749" s="20" t="s">
        <v>155</v>
      </c>
      <c r="B749" s="14">
        <v>709</v>
      </c>
      <c r="C749" s="15" t="s">
        <v>250</v>
      </c>
      <c r="D749" s="15" t="s">
        <v>34</v>
      </c>
      <c r="E749" s="15" t="s">
        <v>546</v>
      </c>
      <c r="F749" s="14"/>
      <c r="G749" s="16">
        <f>G750</f>
        <v>0</v>
      </c>
      <c r="H749" s="16">
        <f>H750</f>
        <v>0</v>
      </c>
      <c r="I749" s="16">
        <f>I750</f>
        <v>0</v>
      </c>
      <c r="J749" s="16">
        <f>J750</f>
        <v>0</v>
      </c>
    </row>
    <row r="750" spans="1:10" ht="24" hidden="1" x14ac:dyDescent="0.25">
      <c r="A750" s="18" t="s">
        <v>73</v>
      </c>
      <c r="B750" s="14">
        <v>709</v>
      </c>
      <c r="C750" s="15" t="s">
        <v>250</v>
      </c>
      <c r="D750" s="15" t="s">
        <v>34</v>
      </c>
      <c r="E750" s="15" t="s">
        <v>546</v>
      </c>
      <c r="F750" s="14">
        <v>600</v>
      </c>
      <c r="G750" s="16">
        <v>0</v>
      </c>
      <c r="H750" s="16"/>
      <c r="I750" s="16">
        <v>0</v>
      </c>
      <c r="J750" s="16"/>
    </row>
    <row r="751" spans="1:10" ht="24" x14ac:dyDescent="0.25">
      <c r="A751" s="20" t="s">
        <v>157</v>
      </c>
      <c r="B751" s="14">
        <v>709</v>
      </c>
      <c r="C751" s="15" t="s">
        <v>250</v>
      </c>
      <c r="D751" s="15" t="s">
        <v>34</v>
      </c>
      <c r="E751" s="15" t="s">
        <v>547</v>
      </c>
      <c r="F751" s="14"/>
      <c r="G751" s="16">
        <f>G752</f>
        <v>3513100</v>
      </c>
      <c r="H751" s="16">
        <f>H752</f>
        <v>0</v>
      </c>
      <c r="I751" s="16">
        <f>I752</f>
        <v>3513100</v>
      </c>
      <c r="J751" s="16">
        <f>J752</f>
        <v>0</v>
      </c>
    </row>
    <row r="752" spans="1:10" ht="24" x14ac:dyDescent="0.25">
      <c r="A752" s="18" t="s">
        <v>73</v>
      </c>
      <c r="B752" s="14">
        <v>709</v>
      </c>
      <c r="C752" s="15" t="s">
        <v>250</v>
      </c>
      <c r="D752" s="15" t="s">
        <v>34</v>
      </c>
      <c r="E752" s="15" t="s">
        <v>547</v>
      </c>
      <c r="F752" s="14">
        <v>600</v>
      </c>
      <c r="G752" s="16">
        <v>3513100</v>
      </c>
      <c r="H752" s="16"/>
      <c r="I752" s="16">
        <v>3513100</v>
      </c>
      <c r="J752" s="16"/>
    </row>
    <row r="753" spans="1:10" ht="24" hidden="1" x14ac:dyDescent="0.25">
      <c r="A753" s="18" t="s">
        <v>507</v>
      </c>
      <c r="B753" s="14">
        <v>709</v>
      </c>
      <c r="C753" s="15" t="s">
        <v>250</v>
      </c>
      <c r="D753" s="15" t="s">
        <v>34</v>
      </c>
      <c r="E753" s="15" t="s">
        <v>548</v>
      </c>
      <c r="F753" s="15"/>
      <c r="G753" s="16">
        <f>G754</f>
        <v>0</v>
      </c>
      <c r="H753" s="16">
        <f>H754</f>
        <v>0</v>
      </c>
      <c r="I753" s="16">
        <f>I754</f>
        <v>0</v>
      </c>
      <c r="J753" s="16">
        <f>J754</f>
        <v>0</v>
      </c>
    </row>
    <row r="754" spans="1:10" ht="24" hidden="1" x14ac:dyDescent="0.25">
      <c r="A754" s="18" t="s">
        <v>73</v>
      </c>
      <c r="B754" s="14">
        <v>709</v>
      </c>
      <c r="C754" s="15" t="s">
        <v>250</v>
      </c>
      <c r="D754" s="15" t="s">
        <v>34</v>
      </c>
      <c r="E754" s="15" t="s">
        <v>548</v>
      </c>
      <c r="F754" s="15" t="s">
        <v>146</v>
      </c>
      <c r="G754" s="16"/>
      <c r="H754" s="16"/>
      <c r="I754" s="16"/>
      <c r="J754" s="16"/>
    </row>
    <row r="755" spans="1:10" ht="36" x14ac:dyDescent="0.25">
      <c r="A755" s="18" t="s">
        <v>549</v>
      </c>
      <c r="B755" s="14">
        <v>709</v>
      </c>
      <c r="C755" s="15" t="s">
        <v>250</v>
      </c>
      <c r="D755" s="15" t="s">
        <v>34</v>
      </c>
      <c r="E755" s="15" t="s">
        <v>550</v>
      </c>
      <c r="F755" s="14"/>
      <c r="G755" s="16">
        <f t="shared" ref="G755:J756" si="97">G756</f>
        <v>396000</v>
      </c>
      <c r="H755" s="16">
        <f t="shared" si="97"/>
        <v>0</v>
      </c>
      <c r="I755" s="16">
        <f t="shared" si="97"/>
        <v>396000</v>
      </c>
      <c r="J755" s="16">
        <f t="shared" si="97"/>
        <v>0</v>
      </c>
    </row>
    <row r="756" spans="1:10" ht="24" x14ac:dyDescent="0.25">
      <c r="A756" s="18" t="s">
        <v>358</v>
      </c>
      <c r="B756" s="14">
        <v>709</v>
      </c>
      <c r="C756" s="15" t="s">
        <v>250</v>
      </c>
      <c r="D756" s="15" t="s">
        <v>34</v>
      </c>
      <c r="E756" s="15" t="s">
        <v>551</v>
      </c>
      <c r="F756" s="14"/>
      <c r="G756" s="16">
        <f t="shared" si="97"/>
        <v>396000</v>
      </c>
      <c r="H756" s="16">
        <f t="shared" si="97"/>
        <v>0</v>
      </c>
      <c r="I756" s="16">
        <f t="shared" si="97"/>
        <v>396000</v>
      </c>
      <c r="J756" s="16">
        <f t="shared" si="97"/>
        <v>0</v>
      </c>
    </row>
    <row r="757" spans="1:10" x14ac:dyDescent="0.25">
      <c r="A757" s="18" t="s">
        <v>51</v>
      </c>
      <c r="B757" s="14">
        <v>709</v>
      </c>
      <c r="C757" s="15" t="s">
        <v>250</v>
      </c>
      <c r="D757" s="15" t="s">
        <v>34</v>
      </c>
      <c r="E757" s="15" t="s">
        <v>551</v>
      </c>
      <c r="F757" s="14">
        <v>300</v>
      </c>
      <c r="G757" s="16">
        <v>396000</v>
      </c>
      <c r="H757" s="16"/>
      <c r="I757" s="16">
        <v>396000</v>
      </c>
      <c r="J757" s="16"/>
    </row>
    <row r="758" spans="1:10" x14ac:dyDescent="0.25">
      <c r="A758" s="18" t="s">
        <v>552</v>
      </c>
      <c r="B758" s="14">
        <v>709</v>
      </c>
      <c r="C758" s="15" t="s">
        <v>223</v>
      </c>
      <c r="D758" s="15"/>
      <c r="E758" s="15"/>
      <c r="F758" s="14"/>
      <c r="G758" s="16">
        <f>G759</f>
        <v>5693814.3300000001</v>
      </c>
      <c r="H758" s="16">
        <f>H759</f>
        <v>0</v>
      </c>
      <c r="I758" s="16">
        <f>I759</f>
        <v>5683100.2599999998</v>
      </c>
      <c r="J758" s="16">
        <f>J759</f>
        <v>0</v>
      </c>
    </row>
    <row r="759" spans="1:10" x14ac:dyDescent="0.25">
      <c r="A759" s="18" t="s">
        <v>553</v>
      </c>
      <c r="B759" s="14">
        <v>709</v>
      </c>
      <c r="C759" s="15" t="s">
        <v>223</v>
      </c>
      <c r="D759" s="15" t="s">
        <v>55</v>
      </c>
      <c r="E759" s="15"/>
      <c r="F759" s="14"/>
      <c r="G759" s="16">
        <f>G760+G776</f>
        <v>5693814.3300000001</v>
      </c>
      <c r="H759" s="16">
        <f>H760+H776</f>
        <v>0</v>
      </c>
      <c r="I759" s="16">
        <f>I760+I776</f>
        <v>5683100.2599999998</v>
      </c>
      <c r="J759" s="16">
        <f>J760+J776</f>
        <v>0</v>
      </c>
    </row>
    <row r="760" spans="1:10" ht="24" x14ac:dyDescent="0.25">
      <c r="A760" s="13" t="s">
        <v>65</v>
      </c>
      <c r="B760" s="14">
        <v>709</v>
      </c>
      <c r="C760" s="15" t="s">
        <v>223</v>
      </c>
      <c r="D760" s="15" t="s">
        <v>55</v>
      </c>
      <c r="E760" s="15" t="s">
        <v>66</v>
      </c>
      <c r="F760" s="14"/>
      <c r="G760" s="16">
        <f t="shared" ref="G760:J761" si="98">G761</f>
        <v>5430114.3300000001</v>
      </c>
      <c r="H760" s="16">
        <f t="shared" si="98"/>
        <v>0</v>
      </c>
      <c r="I760" s="16">
        <f t="shared" si="98"/>
        <v>5419400.2599999998</v>
      </c>
      <c r="J760" s="16">
        <f t="shared" si="98"/>
        <v>0</v>
      </c>
    </row>
    <row r="761" spans="1:10" ht="24" x14ac:dyDescent="0.25">
      <c r="A761" s="18" t="s">
        <v>554</v>
      </c>
      <c r="B761" s="14">
        <v>709</v>
      </c>
      <c r="C761" s="15" t="s">
        <v>223</v>
      </c>
      <c r="D761" s="15" t="s">
        <v>55</v>
      </c>
      <c r="E761" s="15" t="s">
        <v>555</v>
      </c>
      <c r="F761" s="14"/>
      <c r="G761" s="16">
        <f>G762</f>
        <v>5430114.3300000001</v>
      </c>
      <c r="H761" s="16">
        <f t="shared" si="98"/>
        <v>0</v>
      </c>
      <c r="I761" s="16">
        <f t="shared" si="98"/>
        <v>5419400.2599999998</v>
      </c>
      <c r="J761" s="16">
        <f t="shared" si="98"/>
        <v>0</v>
      </c>
    </row>
    <row r="762" spans="1:10" ht="24" x14ac:dyDescent="0.25">
      <c r="A762" s="18" t="s">
        <v>556</v>
      </c>
      <c r="B762" s="14">
        <v>709</v>
      </c>
      <c r="C762" s="15" t="s">
        <v>223</v>
      </c>
      <c r="D762" s="15" t="s">
        <v>55</v>
      </c>
      <c r="E762" s="15" t="s">
        <v>557</v>
      </c>
      <c r="F762" s="14"/>
      <c r="G762" s="16">
        <f>G773+G765+G767+G769+G771+G763</f>
        <v>5430114.3300000001</v>
      </c>
      <c r="H762" s="16">
        <f>H773+H765+H767+H769+H771+H763</f>
        <v>0</v>
      </c>
      <c r="I762" s="16">
        <f>I773+I765+I767+I769+I771+I763</f>
        <v>5419400.2599999998</v>
      </c>
      <c r="J762" s="16">
        <f>J773+J765+J767+J769+J771+J763</f>
        <v>0</v>
      </c>
    </row>
    <row r="763" spans="1:10" ht="36" x14ac:dyDescent="0.25">
      <c r="A763" s="18" t="s">
        <v>31</v>
      </c>
      <c r="B763" s="14">
        <v>709</v>
      </c>
      <c r="C763" s="15" t="s">
        <v>223</v>
      </c>
      <c r="D763" s="15" t="s">
        <v>55</v>
      </c>
      <c r="E763" s="15" t="s">
        <v>558</v>
      </c>
      <c r="F763" s="14"/>
      <c r="G763" s="16">
        <f>G764</f>
        <v>50000</v>
      </c>
      <c r="H763" s="16">
        <f>H764</f>
        <v>0</v>
      </c>
      <c r="I763" s="16">
        <f>I764</f>
        <v>50000</v>
      </c>
      <c r="J763" s="16">
        <f>J764</f>
        <v>0</v>
      </c>
    </row>
    <row r="764" spans="1:10" ht="24" x14ac:dyDescent="0.25">
      <c r="A764" s="18" t="s">
        <v>73</v>
      </c>
      <c r="B764" s="14">
        <v>709</v>
      </c>
      <c r="C764" s="15" t="s">
        <v>223</v>
      </c>
      <c r="D764" s="15" t="s">
        <v>55</v>
      </c>
      <c r="E764" s="15" t="s">
        <v>558</v>
      </c>
      <c r="F764" s="14">
        <v>600</v>
      </c>
      <c r="G764" s="16">
        <v>50000</v>
      </c>
      <c r="H764" s="16"/>
      <c r="I764" s="16">
        <v>50000</v>
      </c>
      <c r="J764" s="16"/>
    </row>
    <row r="765" spans="1:10" ht="24" x14ac:dyDescent="0.25">
      <c r="A765" s="20" t="s">
        <v>151</v>
      </c>
      <c r="B765" s="14">
        <v>709</v>
      </c>
      <c r="C765" s="15" t="s">
        <v>223</v>
      </c>
      <c r="D765" s="15" t="s">
        <v>55</v>
      </c>
      <c r="E765" s="15" t="s">
        <v>559</v>
      </c>
      <c r="F765" s="14"/>
      <c r="G765" s="16">
        <f>G766</f>
        <v>4260100</v>
      </c>
      <c r="H765" s="16">
        <f>H766</f>
        <v>0</v>
      </c>
      <c r="I765" s="16">
        <f>I766</f>
        <v>4260100</v>
      </c>
      <c r="J765" s="16">
        <f>J766</f>
        <v>0</v>
      </c>
    </row>
    <row r="766" spans="1:10" ht="24" x14ac:dyDescent="0.25">
      <c r="A766" s="18" t="s">
        <v>73</v>
      </c>
      <c r="B766" s="14">
        <v>709</v>
      </c>
      <c r="C766" s="15" t="s">
        <v>223</v>
      </c>
      <c r="D766" s="15" t="s">
        <v>55</v>
      </c>
      <c r="E766" s="15" t="s">
        <v>559</v>
      </c>
      <c r="F766" s="14">
        <v>600</v>
      </c>
      <c r="G766" s="16">
        <v>4260100</v>
      </c>
      <c r="H766" s="16"/>
      <c r="I766" s="16">
        <v>4260100</v>
      </c>
      <c r="J766" s="16"/>
    </row>
    <row r="767" spans="1:10" ht="24" x14ac:dyDescent="0.25">
      <c r="A767" s="20" t="s">
        <v>153</v>
      </c>
      <c r="B767" s="14">
        <v>709</v>
      </c>
      <c r="C767" s="15" t="s">
        <v>223</v>
      </c>
      <c r="D767" s="15" t="s">
        <v>55</v>
      </c>
      <c r="E767" s="15" t="s">
        <v>560</v>
      </c>
      <c r="F767" s="14"/>
      <c r="G767" s="16">
        <f>G768</f>
        <v>227200</v>
      </c>
      <c r="H767" s="16">
        <f>H768</f>
        <v>0</v>
      </c>
      <c r="I767" s="16">
        <f>I768</f>
        <v>227200</v>
      </c>
      <c r="J767" s="16">
        <f>J768</f>
        <v>0</v>
      </c>
    </row>
    <row r="768" spans="1:10" ht="24" x14ac:dyDescent="0.25">
      <c r="A768" s="18" t="s">
        <v>73</v>
      </c>
      <c r="B768" s="14">
        <v>709</v>
      </c>
      <c r="C768" s="15" t="s">
        <v>223</v>
      </c>
      <c r="D768" s="15" t="s">
        <v>55</v>
      </c>
      <c r="E768" s="15" t="s">
        <v>560</v>
      </c>
      <c r="F768" s="14">
        <v>600</v>
      </c>
      <c r="G768" s="16">
        <v>227200</v>
      </c>
      <c r="H768" s="16"/>
      <c r="I768" s="16">
        <v>227200</v>
      </c>
      <c r="J768" s="16"/>
    </row>
    <row r="769" spans="1:10" ht="24" x14ac:dyDescent="0.25">
      <c r="A769" s="20" t="s">
        <v>155</v>
      </c>
      <c r="B769" s="14">
        <v>709</v>
      </c>
      <c r="C769" s="15" t="s">
        <v>223</v>
      </c>
      <c r="D769" s="15" t="s">
        <v>55</v>
      </c>
      <c r="E769" s="15" t="s">
        <v>561</v>
      </c>
      <c r="F769" s="14"/>
      <c r="G769" s="16">
        <f>G770</f>
        <v>182100</v>
      </c>
      <c r="H769" s="16">
        <f>H770</f>
        <v>0</v>
      </c>
      <c r="I769" s="16">
        <f>I770</f>
        <v>189400</v>
      </c>
      <c r="J769" s="16">
        <f>J770</f>
        <v>0</v>
      </c>
    </row>
    <row r="770" spans="1:10" ht="24" x14ac:dyDescent="0.25">
      <c r="A770" s="18" t="s">
        <v>73</v>
      </c>
      <c r="B770" s="14">
        <v>709</v>
      </c>
      <c r="C770" s="15" t="s">
        <v>223</v>
      </c>
      <c r="D770" s="15" t="s">
        <v>55</v>
      </c>
      <c r="E770" s="15" t="s">
        <v>561</v>
      </c>
      <c r="F770" s="14">
        <v>600</v>
      </c>
      <c r="G770" s="16">
        <v>182100</v>
      </c>
      <c r="H770" s="16"/>
      <c r="I770" s="16">
        <v>189400</v>
      </c>
      <c r="J770" s="16"/>
    </row>
    <row r="771" spans="1:10" ht="24" x14ac:dyDescent="0.25">
      <c r="A771" s="20" t="s">
        <v>157</v>
      </c>
      <c r="B771" s="14">
        <v>709</v>
      </c>
      <c r="C771" s="15" t="s">
        <v>223</v>
      </c>
      <c r="D771" s="15" t="s">
        <v>55</v>
      </c>
      <c r="E771" s="15" t="s">
        <v>562</v>
      </c>
      <c r="F771" s="14"/>
      <c r="G771" s="16">
        <f>G772</f>
        <v>120800</v>
      </c>
      <c r="H771" s="16">
        <f>H772</f>
        <v>0</v>
      </c>
      <c r="I771" s="16">
        <f>I772</f>
        <v>120800</v>
      </c>
      <c r="J771" s="16">
        <f>J772</f>
        <v>0</v>
      </c>
    </row>
    <row r="772" spans="1:10" ht="24" x14ac:dyDescent="0.25">
      <c r="A772" s="18" t="s">
        <v>73</v>
      </c>
      <c r="B772" s="14">
        <v>709</v>
      </c>
      <c r="C772" s="15" t="s">
        <v>223</v>
      </c>
      <c r="D772" s="15" t="s">
        <v>55</v>
      </c>
      <c r="E772" s="15" t="s">
        <v>562</v>
      </c>
      <c r="F772" s="14">
        <v>600</v>
      </c>
      <c r="G772" s="16">
        <v>120800</v>
      </c>
      <c r="H772" s="16"/>
      <c r="I772" s="16">
        <v>120800</v>
      </c>
      <c r="J772" s="16"/>
    </row>
    <row r="773" spans="1:10" x14ac:dyDescent="0.25">
      <c r="A773" s="18" t="s">
        <v>89</v>
      </c>
      <c r="B773" s="14">
        <v>709</v>
      </c>
      <c r="C773" s="15" t="s">
        <v>223</v>
      </c>
      <c r="D773" s="15" t="s">
        <v>55</v>
      </c>
      <c r="E773" s="15" t="s">
        <v>563</v>
      </c>
      <c r="F773" s="14"/>
      <c r="G773" s="16">
        <f>SUM(G774:G775)</f>
        <v>589914.32999999996</v>
      </c>
      <c r="H773" s="16">
        <f>SUM(H774:H775)</f>
        <v>0</v>
      </c>
      <c r="I773" s="16">
        <f>SUM(I774:I775)</f>
        <v>571900.26</v>
      </c>
      <c r="J773" s="16">
        <f>SUM(J774:J775)</f>
        <v>0</v>
      </c>
    </row>
    <row r="774" spans="1:10" ht="48" x14ac:dyDescent="0.25">
      <c r="A774" s="18" t="s">
        <v>27</v>
      </c>
      <c r="B774" s="14">
        <v>709</v>
      </c>
      <c r="C774" s="15" t="s">
        <v>223</v>
      </c>
      <c r="D774" s="15" t="s">
        <v>55</v>
      </c>
      <c r="E774" s="15" t="s">
        <v>563</v>
      </c>
      <c r="F774" s="14">
        <v>100</v>
      </c>
      <c r="G774" s="16">
        <v>15600</v>
      </c>
      <c r="H774" s="16"/>
      <c r="I774" s="16">
        <v>15600</v>
      </c>
      <c r="J774" s="16"/>
    </row>
    <row r="775" spans="1:10" ht="24" x14ac:dyDescent="0.25">
      <c r="A775" s="18" t="s">
        <v>30</v>
      </c>
      <c r="B775" s="14">
        <v>709</v>
      </c>
      <c r="C775" s="15" t="s">
        <v>223</v>
      </c>
      <c r="D775" s="15" t="s">
        <v>55</v>
      </c>
      <c r="E775" s="15" t="s">
        <v>563</v>
      </c>
      <c r="F775" s="14">
        <v>200</v>
      </c>
      <c r="G775" s="16">
        <v>574314.32999999996</v>
      </c>
      <c r="H775" s="16"/>
      <c r="I775" s="16">
        <v>556300.26</v>
      </c>
      <c r="J775" s="16"/>
    </row>
    <row r="776" spans="1:10" ht="24" x14ac:dyDescent="0.25">
      <c r="A776" s="18" t="s">
        <v>318</v>
      </c>
      <c r="B776" s="14">
        <v>709</v>
      </c>
      <c r="C776" s="15" t="s">
        <v>223</v>
      </c>
      <c r="D776" s="15" t="s">
        <v>55</v>
      </c>
      <c r="E776" s="15" t="s">
        <v>166</v>
      </c>
      <c r="F776" s="14"/>
      <c r="G776" s="16">
        <f t="shared" ref="G776:J779" si="99">G777</f>
        <v>263700</v>
      </c>
      <c r="H776" s="16">
        <f t="shared" si="99"/>
        <v>0</v>
      </c>
      <c r="I776" s="16">
        <f t="shared" si="99"/>
        <v>263700</v>
      </c>
      <c r="J776" s="16">
        <f t="shared" si="99"/>
        <v>0</v>
      </c>
    </row>
    <row r="777" spans="1:10" ht="24" x14ac:dyDescent="0.25">
      <c r="A777" s="18" t="s">
        <v>319</v>
      </c>
      <c r="B777" s="14">
        <v>709</v>
      </c>
      <c r="C777" s="15" t="s">
        <v>223</v>
      </c>
      <c r="D777" s="15" t="s">
        <v>55</v>
      </c>
      <c r="E777" s="15" t="s">
        <v>320</v>
      </c>
      <c r="F777" s="14"/>
      <c r="G777" s="16">
        <f t="shared" si="99"/>
        <v>263700</v>
      </c>
      <c r="H777" s="16">
        <f t="shared" si="99"/>
        <v>0</v>
      </c>
      <c r="I777" s="16">
        <f t="shared" si="99"/>
        <v>263700</v>
      </c>
      <c r="J777" s="16">
        <f t="shared" si="99"/>
        <v>0</v>
      </c>
    </row>
    <row r="778" spans="1:10" ht="36" x14ac:dyDescent="0.25">
      <c r="A778" s="20" t="s">
        <v>321</v>
      </c>
      <c r="B778" s="14">
        <v>709</v>
      </c>
      <c r="C778" s="15" t="s">
        <v>223</v>
      </c>
      <c r="D778" s="15" t="s">
        <v>55</v>
      </c>
      <c r="E778" s="15" t="s">
        <v>322</v>
      </c>
      <c r="F778" s="14"/>
      <c r="G778" s="16">
        <f t="shared" si="99"/>
        <v>263700</v>
      </c>
      <c r="H778" s="16">
        <f t="shared" si="99"/>
        <v>0</v>
      </c>
      <c r="I778" s="16">
        <f t="shared" si="99"/>
        <v>263700</v>
      </c>
      <c r="J778" s="16">
        <f t="shared" si="99"/>
        <v>0</v>
      </c>
    </row>
    <row r="779" spans="1:10" ht="24" x14ac:dyDescent="0.25">
      <c r="A779" s="20" t="s">
        <v>564</v>
      </c>
      <c r="B779" s="14">
        <v>709</v>
      </c>
      <c r="C779" s="15" t="s">
        <v>223</v>
      </c>
      <c r="D779" s="15" t="s">
        <v>55</v>
      </c>
      <c r="E779" s="15" t="s">
        <v>565</v>
      </c>
      <c r="F779" s="14"/>
      <c r="G779" s="16">
        <f t="shared" si="99"/>
        <v>263700</v>
      </c>
      <c r="H779" s="16">
        <f t="shared" si="99"/>
        <v>0</v>
      </c>
      <c r="I779" s="16">
        <f t="shared" si="99"/>
        <v>263700</v>
      </c>
      <c r="J779" s="16">
        <f t="shared" si="99"/>
        <v>0</v>
      </c>
    </row>
    <row r="780" spans="1:10" ht="24" x14ac:dyDescent="0.25">
      <c r="A780" s="18" t="s">
        <v>73</v>
      </c>
      <c r="B780" s="14">
        <v>709</v>
      </c>
      <c r="C780" s="15" t="s">
        <v>223</v>
      </c>
      <c r="D780" s="15" t="s">
        <v>55</v>
      </c>
      <c r="E780" s="15" t="s">
        <v>565</v>
      </c>
      <c r="F780" s="14">
        <v>600</v>
      </c>
      <c r="G780" s="16">
        <v>263700</v>
      </c>
      <c r="H780" s="16"/>
      <c r="I780" s="16">
        <v>263700</v>
      </c>
      <c r="J780" s="16"/>
    </row>
    <row r="781" spans="1:10" x14ac:dyDescent="0.25">
      <c r="A781" s="18" t="s">
        <v>566</v>
      </c>
      <c r="B781" s="14">
        <v>709</v>
      </c>
      <c r="C781" s="15" t="s">
        <v>164</v>
      </c>
      <c r="D781" s="15"/>
      <c r="E781" s="15"/>
      <c r="F781" s="14"/>
      <c r="G781" s="16">
        <f t="shared" ref="G781:J784" si="100">G782</f>
        <v>9503700</v>
      </c>
      <c r="H781" s="16">
        <f t="shared" si="100"/>
        <v>0</v>
      </c>
      <c r="I781" s="16">
        <f t="shared" si="100"/>
        <v>9516400</v>
      </c>
      <c r="J781" s="16">
        <f t="shared" si="100"/>
        <v>0</v>
      </c>
    </row>
    <row r="782" spans="1:10" x14ac:dyDescent="0.25">
      <c r="A782" s="18" t="s">
        <v>567</v>
      </c>
      <c r="B782" s="14">
        <v>709</v>
      </c>
      <c r="C782" s="15" t="s">
        <v>164</v>
      </c>
      <c r="D782" s="15" t="s">
        <v>20</v>
      </c>
      <c r="E782" s="15"/>
      <c r="F782" s="14"/>
      <c r="G782" s="16">
        <f t="shared" si="100"/>
        <v>9503700</v>
      </c>
      <c r="H782" s="16">
        <f t="shared" si="100"/>
        <v>0</v>
      </c>
      <c r="I782" s="16">
        <f t="shared" si="100"/>
        <v>9516400</v>
      </c>
      <c r="J782" s="16">
        <f t="shared" si="100"/>
        <v>0</v>
      </c>
    </row>
    <row r="783" spans="1:10" x14ac:dyDescent="0.25">
      <c r="A783" s="18" t="s">
        <v>478</v>
      </c>
      <c r="B783" s="14">
        <v>709</v>
      </c>
      <c r="C783" s="15" t="s">
        <v>164</v>
      </c>
      <c r="D783" s="15" t="s">
        <v>20</v>
      </c>
      <c r="E783" s="15" t="s">
        <v>428</v>
      </c>
      <c r="F783" s="14"/>
      <c r="G783" s="16">
        <f t="shared" si="100"/>
        <v>9503700</v>
      </c>
      <c r="H783" s="16">
        <f t="shared" si="100"/>
        <v>0</v>
      </c>
      <c r="I783" s="16">
        <f t="shared" si="100"/>
        <v>9516400</v>
      </c>
      <c r="J783" s="16">
        <f t="shared" si="100"/>
        <v>0</v>
      </c>
    </row>
    <row r="784" spans="1:10" ht="24" x14ac:dyDescent="0.25">
      <c r="A784" s="18" t="s">
        <v>429</v>
      </c>
      <c r="B784" s="14">
        <v>709</v>
      </c>
      <c r="C784" s="15" t="s">
        <v>164</v>
      </c>
      <c r="D784" s="15" t="s">
        <v>20</v>
      </c>
      <c r="E784" s="15" t="s">
        <v>430</v>
      </c>
      <c r="F784" s="14"/>
      <c r="G784" s="16">
        <f t="shared" si="100"/>
        <v>9503700</v>
      </c>
      <c r="H784" s="16">
        <f t="shared" si="100"/>
        <v>0</v>
      </c>
      <c r="I784" s="16">
        <f t="shared" si="100"/>
        <v>9516400</v>
      </c>
      <c r="J784" s="16">
        <f t="shared" si="100"/>
        <v>0</v>
      </c>
    </row>
    <row r="785" spans="1:10" ht="24" x14ac:dyDescent="0.25">
      <c r="A785" s="18" t="s">
        <v>434</v>
      </c>
      <c r="B785" s="14">
        <v>709</v>
      </c>
      <c r="C785" s="15" t="s">
        <v>164</v>
      </c>
      <c r="D785" s="15" t="s">
        <v>20</v>
      </c>
      <c r="E785" s="15" t="s">
        <v>435</v>
      </c>
      <c r="F785" s="14"/>
      <c r="G785" s="16">
        <f>G786+G788+G790+G792+G794</f>
        <v>9503700</v>
      </c>
      <c r="H785" s="16">
        <f>H786+H788+H790+H792+H794</f>
        <v>0</v>
      </c>
      <c r="I785" s="16">
        <f>I786+I788+I790+I792+I794</f>
        <v>9516400</v>
      </c>
      <c r="J785" s="16">
        <f>J786+J788+J790+J792+J794</f>
        <v>0</v>
      </c>
    </row>
    <row r="786" spans="1:10" ht="36" x14ac:dyDescent="0.25">
      <c r="A786" s="18" t="s">
        <v>31</v>
      </c>
      <c r="B786" s="14">
        <v>709</v>
      </c>
      <c r="C786" s="15" t="s">
        <v>164</v>
      </c>
      <c r="D786" s="15" t="s">
        <v>20</v>
      </c>
      <c r="E786" s="15" t="s">
        <v>568</v>
      </c>
      <c r="F786" s="14"/>
      <c r="G786" s="16">
        <f>G787</f>
        <v>400000</v>
      </c>
      <c r="H786" s="16">
        <f>H787</f>
        <v>0</v>
      </c>
      <c r="I786" s="16">
        <f>I787</f>
        <v>400000</v>
      </c>
      <c r="J786" s="16">
        <f>J787</f>
        <v>0</v>
      </c>
    </row>
    <row r="787" spans="1:10" ht="24" x14ac:dyDescent="0.25">
      <c r="A787" s="18" t="s">
        <v>73</v>
      </c>
      <c r="B787" s="14">
        <v>709</v>
      </c>
      <c r="C787" s="15" t="s">
        <v>164</v>
      </c>
      <c r="D787" s="15" t="s">
        <v>20</v>
      </c>
      <c r="E787" s="15" t="s">
        <v>568</v>
      </c>
      <c r="F787" s="14">
        <v>600</v>
      </c>
      <c r="G787" s="16">
        <v>400000</v>
      </c>
      <c r="H787" s="16"/>
      <c r="I787" s="16">
        <v>400000</v>
      </c>
      <c r="J787" s="16"/>
    </row>
    <row r="788" spans="1:10" ht="24" x14ac:dyDescent="0.25">
      <c r="A788" s="20" t="s">
        <v>151</v>
      </c>
      <c r="B788" s="14">
        <v>709</v>
      </c>
      <c r="C788" s="15" t="s">
        <v>164</v>
      </c>
      <c r="D788" s="15" t="s">
        <v>20</v>
      </c>
      <c r="E788" s="15" t="s">
        <v>569</v>
      </c>
      <c r="F788" s="14"/>
      <c r="G788" s="16">
        <f>G789</f>
        <v>7428200</v>
      </c>
      <c r="H788" s="16">
        <f>H789</f>
        <v>0</v>
      </c>
      <c r="I788" s="16">
        <f>I789</f>
        <v>7428200</v>
      </c>
      <c r="J788" s="16">
        <f>J789</f>
        <v>0</v>
      </c>
    </row>
    <row r="789" spans="1:10" ht="24" x14ac:dyDescent="0.25">
      <c r="A789" s="18" t="s">
        <v>73</v>
      </c>
      <c r="B789" s="14">
        <v>709</v>
      </c>
      <c r="C789" s="15" t="s">
        <v>164</v>
      </c>
      <c r="D789" s="15" t="s">
        <v>20</v>
      </c>
      <c r="E789" s="15" t="s">
        <v>569</v>
      </c>
      <c r="F789" s="14">
        <v>600</v>
      </c>
      <c r="G789" s="16">
        <v>7428200</v>
      </c>
      <c r="H789" s="16"/>
      <c r="I789" s="16">
        <v>7428200</v>
      </c>
      <c r="J789" s="16"/>
    </row>
    <row r="790" spans="1:10" ht="24" x14ac:dyDescent="0.25">
      <c r="A790" s="20" t="s">
        <v>153</v>
      </c>
      <c r="B790" s="14">
        <v>709</v>
      </c>
      <c r="C790" s="15" t="s">
        <v>164</v>
      </c>
      <c r="D790" s="15" t="s">
        <v>20</v>
      </c>
      <c r="E790" s="15" t="s">
        <v>570</v>
      </c>
      <c r="F790" s="14"/>
      <c r="G790" s="16">
        <f>G791</f>
        <v>150800</v>
      </c>
      <c r="H790" s="16">
        <f>H791</f>
        <v>0</v>
      </c>
      <c r="I790" s="16">
        <f>I791</f>
        <v>150800</v>
      </c>
      <c r="J790" s="16">
        <f>J791</f>
        <v>0</v>
      </c>
    </row>
    <row r="791" spans="1:10" ht="24" x14ac:dyDescent="0.25">
      <c r="A791" s="18" t="s">
        <v>73</v>
      </c>
      <c r="B791" s="14">
        <v>709</v>
      </c>
      <c r="C791" s="15" t="s">
        <v>164</v>
      </c>
      <c r="D791" s="15" t="s">
        <v>20</v>
      </c>
      <c r="E791" s="15" t="s">
        <v>570</v>
      </c>
      <c r="F791" s="14">
        <v>600</v>
      </c>
      <c r="G791" s="16">
        <v>150800</v>
      </c>
      <c r="H791" s="16"/>
      <c r="I791" s="16">
        <v>150800</v>
      </c>
      <c r="J791" s="16"/>
    </row>
    <row r="792" spans="1:10" ht="24" x14ac:dyDescent="0.25">
      <c r="A792" s="20" t="s">
        <v>155</v>
      </c>
      <c r="B792" s="14">
        <v>709</v>
      </c>
      <c r="C792" s="15" t="s">
        <v>164</v>
      </c>
      <c r="D792" s="15" t="s">
        <v>20</v>
      </c>
      <c r="E792" s="15" t="s">
        <v>571</v>
      </c>
      <c r="F792" s="14"/>
      <c r="G792" s="16">
        <f>G793</f>
        <v>317300</v>
      </c>
      <c r="H792" s="16">
        <f>H793</f>
        <v>0</v>
      </c>
      <c r="I792" s="16">
        <f>I793</f>
        <v>330000</v>
      </c>
      <c r="J792" s="16">
        <f>J793</f>
        <v>0</v>
      </c>
    </row>
    <row r="793" spans="1:10" ht="24" x14ac:dyDescent="0.25">
      <c r="A793" s="18" t="s">
        <v>73</v>
      </c>
      <c r="B793" s="14">
        <v>709</v>
      </c>
      <c r="C793" s="15" t="s">
        <v>164</v>
      </c>
      <c r="D793" s="15" t="s">
        <v>20</v>
      </c>
      <c r="E793" s="15" t="s">
        <v>571</v>
      </c>
      <c r="F793" s="14">
        <v>600</v>
      </c>
      <c r="G793" s="16">
        <v>317300</v>
      </c>
      <c r="H793" s="16"/>
      <c r="I793" s="16">
        <v>330000</v>
      </c>
      <c r="J793" s="16"/>
    </row>
    <row r="794" spans="1:10" ht="24" x14ac:dyDescent="0.25">
      <c r="A794" s="20" t="s">
        <v>157</v>
      </c>
      <c r="B794" s="14">
        <v>709</v>
      </c>
      <c r="C794" s="15" t="s">
        <v>164</v>
      </c>
      <c r="D794" s="15" t="s">
        <v>20</v>
      </c>
      <c r="E794" s="15" t="s">
        <v>572</v>
      </c>
      <c r="F794" s="14"/>
      <c r="G794" s="16">
        <f>G795</f>
        <v>1207400</v>
      </c>
      <c r="H794" s="16">
        <f>H795</f>
        <v>0</v>
      </c>
      <c r="I794" s="16">
        <f>I795</f>
        <v>1207400</v>
      </c>
      <c r="J794" s="16">
        <f>J795</f>
        <v>0</v>
      </c>
    </row>
    <row r="795" spans="1:10" ht="24" x14ac:dyDescent="0.25">
      <c r="A795" s="18" t="s">
        <v>73</v>
      </c>
      <c r="B795" s="14">
        <v>709</v>
      </c>
      <c r="C795" s="15" t="s">
        <v>164</v>
      </c>
      <c r="D795" s="15" t="s">
        <v>20</v>
      </c>
      <c r="E795" s="15" t="s">
        <v>572</v>
      </c>
      <c r="F795" s="14">
        <v>600</v>
      </c>
      <c r="G795" s="16">
        <v>1207400</v>
      </c>
      <c r="H795" s="16"/>
      <c r="I795" s="16">
        <v>1207400</v>
      </c>
      <c r="J795" s="16"/>
    </row>
    <row r="796" spans="1:10" s="23" customFormat="1" ht="24" x14ac:dyDescent="0.25">
      <c r="A796" s="21" t="s">
        <v>573</v>
      </c>
      <c r="B796" s="22" t="s">
        <v>574</v>
      </c>
      <c r="C796" s="22"/>
      <c r="D796" s="22"/>
      <c r="E796" s="22"/>
      <c r="F796" s="22"/>
      <c r="G796" s="12">
        <f>G797+G874+G934+G1143+G1098+G1156+G851+G1113+G1134</f>
        <v>366977694.56</v>
      </c>
      <c r="H796" s="12">
        <f>H797+H874+H934+H1143+H1098+H1156+H851+H1113+H1134</f>
        <v>55114352.590000004</v>
      </c>
      <c r="I796" s="12">
        <f>I797+I874+I934+I1143+I1098+I1156+I851+I1113+I1134</f>
        <v>367372534.89000005</v>
      </c>
      <c r="J796" s="12">
        <f>J797+J874+J934+J1143+J1098+J1156+J851+J1113+J1134</f>
        <v>55132952.590000004</v>
      </c>
    </row>
    <row r="797" spans="1:10" x14ac:dyDescent="0.25">
      <c r="A797" s="13" t="s">
        <v>17</v>
      </c>
      <c r="B797" s="14">
        <v>731</v>
      </c>
      <c r="C797" s="15" t="s">
        <v>18</v>
      </c>
      <c r="D797" s="15" t="s">
        <v>3</v>
      </c>
      <c r="E797" s="15"/>
      <c r="F797" s="15"/>
      <c r="G797" s="16">
        <f>G798+G815</f>
        <v>71652594.670000002</v>
      </c>
      <c r="H797" s="16">
        <f>H798+H815</f>
        <v>0</v>
      </c>
      <c r="I797" s="16">
        <f>I798+I815</f>
        <v>71886984.079999998</v>
      </c>
      <c r="J797" s="16">
        <f>J798+J815</f>
        <v>0</v>
      </c>
    </row>
    <row r="798" spans="1:10" ht="36" x14ac:dyDescent="0.25">
      <c r="A798" s="18" t="s">
        <v>33</v>
      </c>
      <c r="B798" s="14">
        <v>731</v>
      </c>
      <c r="C798" s="15" t="s">
        <v>18</v>
      </c>
      <c r="D798" s="15" t="s">
        <v>34</v>
      </c>
      <c r="E798" s="15"/>
      <c r="F798" s="15"/>
      <c r="G798" s="16">
        <f>G808+G799</f>
        <v>16563380.560000001</v>
      </c>
      <c r="H798" s="16">
        <f>H808+H799</f>
        <v>0</v>
      </c>
      <c r="I798" s="16">
        <f>I808+I799</f>
        <v>16563380.560000001</v>
      </c>
      <c r="J798" s="16">
        <f>J808+J799</f>
        <v>0</v>
      </c>
    </row>
    <row r="799" spans="1:10" ht="24" x14ac:dyDescent="0.25">
      <c r="A799" s="18" t="s">
        <v>35</v>
      </c>
      <c r="B799" s="14">
        <v>731</v>
      </c>
      <c r="C799" s="15" t="s">
        <v>18</v>
      </c>
      <c r="D799" s="15" t="s">
        <v>34</v>
      </c>
      <c r="E799" s="15" t="s">
        <v>36</v>
      </c>
      <c r="F799" s="14"/>
      <c r="G799" s="16">
        <f>G800</f>
        <v>424700</v>
      </c>
      <c r="H799" s="16">
        <f>H800</f>
        <v>0</v>
      </c>
      <c r="I799" s="16">
        <f>I800</f>
        <v>424700</v>
      </c>
      <c r="J799" s="16">
        <f>J800</f>
        <v>0</v>
      </c>
    </row>
    <row r="800" spans="1:10" ht="24" x14ac:dyDescent="0.25">
      <c r="A800" s="18" t="s">
        <v>37</v>
      </c>
      <c r="B800" s="14">
        <v>731</v>
      </c>
      <c r="C800" s="15" t="s">
        <v>18</v>
      </c>
      <c r="D800" s="15" t="s">
        <v>34</v>
      </c>
      <c r="E800" s="15" t="s">
        <v>38</v>
      </c>
      <c r="F800" s="14"/>
      <c r="G800" s="16">
        <f>G801+G805</f>
        <v>424700</v>
      </c>
      <c r="H800" s="16">
        <f>H801+H805</f>
        <v>0</v>
      </c>
      <c r="I800" s="16">
        <f>I801+I805</f>
        <v>424700</v>
      </c>
      <c r="J800" s="16">
        <f>J801+J805</f>
        <v>0</v>
      </c>
    </row>
    <row r="801" spans="1:10" ht="24" x14ac:dyDescent="0.25">
      <c r="A801" s="18" t="s">
        <v>39</v>
      </c>
      <c r="B801" s="14">
        <v>731</v>
      </c>
      <c r="C801" s="15" t="s">
        <v>18</v>
      </c>
      <c r="D801" s="15" t="s">
        <v>34</v>
      </c>
      <c r="E801" s="15" t="s">
        <v>40</v>
      </c>
      <c r="F801" s="14"/>
      <c r="G801" s="16">
        <f>G802</f>
        <v>124700</v>
      </c>
      <c r="H801" s="16">
        <f>H802</f>
        <v>0</v>
      </c>
      <c r="I801" s="16">
        <f>I802</f>
        <v>124700</v>
      </c>
      <c r="J801" s="16">
        <f>J802</f>
        <v>0</v>
      </c>
    </row>
    <row r="802" spans="1:10" x14ac:dyDescent="0.25">
      <c r="A802" s="18" t="s">
        <v>41</v>
      </c>
      <c r="B802" s="14">
        <v>731</v>
      </c>
      <c r="C802" s="15" t="s">
        <v>18</v>
      </c>
      <c r="D802" s="15" t="s">
        <v>34</v>
      </c>
      <c r="E802" s="15" t="s">
        <v>42</v>
      </c>
      <c r="F802" s="14"/>
      <c r="G802" s="16">
        <f>SUM(G803:G804)</f>
        <v>124700</v>
      </c>
      <c r="H802" s="16">
        <f>SUM(H803:H804)</f>
        <v>0</v>
      </c>
      <c r="I802" s="16">
        <f>SUM(I803:I804)</f>
        <v>124700</v>
      </c>
      <c r="J802" s="16">
        <f>SUM(J803:J804)</f>
        <v>0</v>
      </c>
    </row>
    <row r="803" spans="1:10" ht="48" x14ac:dyDescent="0.25">
      <c r="A803" s="18" t="s">
        <v>27</v>
      </c>
      <c r="B803" s="14">
        <v>731</v>
      </c>
      <c r="C803" s="15" t="s">
        <v>18</v>
      </c>
      <c r="D803" s="15" t="s">
        <v>34</v>
      </c>
      <c r="E803" s="15" t="s">
        <v>42</v>
      </c>
      <c r="F803" s="14">
        <v>100</v>
      </c>
      <c r="G803" s="16">
        <v>24700</v>
      </c>
      <c r="H803" s="16"/>
      <c r="I803" s="16">
        <v>24700</v>
      </c>
      <c r="J803" s="16"/>
    </row>
    <row r="804" spans="1:10" ht="24" x14ac:dyDescent="0.25">
      <c r="A804" s="18" t="s">
        <v>30</v>
      </c>
      <c r="B804" s="14">
        <v>731</v>
      </c>
      <c r="C804" s="15" t="s">
        <v>18</v>
      </c>
      <c r="D804" s="15" t="s">
        <v>34</v>
      </c>
      <c r="E804" s="15" t="s">
        <v>42</v>
      </c>
      <c r="F804" s="14">
        <v>200</v>
      </c>
      <c r="G804" s="16">
        <v>100000</v>
      </c>
      <c r="H804" s="16"/>
      <c r="I804" s="16">
        <v>100000</v>
      </c>
      <c r="J804" s="16"/>
    </row>
    <row r="805" spans="1:10" ht="48" x14ac:dyDescent="0.25">
      <c r="A805" s="18" t="s">
        <v>46</v>
      </c>
      <c r="B805" s="14">
        <v>731</v>
      </c>
      <c r="C805" s="15" t="s">
        <v>18</v>
      </c>
      <c r="D805" s="15" t="s">
        <v>34</v>
      </c>
      <c r="E805" s="15" t="s">
        <v>47</v>
      </c>
      <c r="F805" s="14"/>
      <c r="G805" s="16">
        <f t="shared" ref="G805:J806" si="101">G806</f>
        <v>300000</v>
      </c>
      <c r="H805" s="16">
        <f t="shared" si="101"/>
        <v>0</v>
      </c>
      <c r="I805" s="16">
        <f t="shared" si="101"/>
        <v>300000</v>
      </c>
      <c r="J805" s="16">
        <f t="shared" si="101"/>
        <v>0</v>
      </c>
    </row>
    <row r="806" spans="1:10" ht="36" x14ac:dyDescent="0.25">
      <c r="A806" s="18" t="s">
        <v>31</v>
      </c>
      <c r="B806" s="14">
        <v>731</v>
      </c>
      <c r="C806" s="15" t="s">
        <v>18</v>
      </c>
      <c r="D806" s="15" t="s">
        <v>34</v>
      </c>
      <c r="E806" s="15" t="s">
        <v>48</v>
      </c>
      <c r="F806" s="14"/>
      <c r="G806" s="16">
        <f t="shared" si="101"/>
        <v>300000</v>
      </c>
      <c r="H806" s="16">
        <f t="shared" si="101"/>
        <v>0</v>
      </c>
      <c r="I806" s="16">
        <f t="shared" si="101"/>
        <v>300000</v>
      </c>
      <c r="J806" s="16">
        <f t="shared" si="101"/>
        <v>0</v>
      </c>
    </row>
    <row r="807" spans="1:10" ht="48" x14ac:dyDescent="0.25">
      <c r="A807" s="18" t="s">
        <v>27</v>
      </c>
      <c r="B807" s="14">
        <v>731</v>
      </c>
      <c r="C807" s="15" t="s">
        <v>18</v>
      </c>
      <c r="D807" s="15" t="s">
        <v>34</v>
      </c>
      <c r="E807" s="15" t="s">
        <v>48</v>
      </c>
      <c r="F807" s="14">
        <v>100</v>
      </c>
      <c r="G807" s="16">
        <v>300000</v>
      </c>
      <c r="H807" s="16"/>
      <c r="I807" s="16">
        <v>300000</v>
      </c>
      <c r="J807" s="16"/>
    </row>
    <row r="808" spans="1:10" x14ac:dyDescent="0.25">
      <c r="A808" s="21" t="s">
        <v>21</v>
      </c>
      <c r="B808" s="15" t="s">
        <v>574</v>
      </c>
      <c r="C808" s="15" t="s">
        <v>18</v>
      </c>
      <c r="D808" s="15" t="s">
        <v>34</v>
      </c>
      <c r="E808" s="15" t="s">
        <v>22</v>
      </c>
      <c r="F808" s="14"/>
      <c r="G808" s="16">
        <f>G809</f>
        <v>16138680.560000001</v>
      </c>
      <c r="H808" s="16">
        <f>H809</f>
        <v>0</v>
      </c>
      <c r="I808" s="16">
        <f>I809</f>
        <v>16138680.560000001</v>
      </c>
      <c r="J808" s="16">
        <f>J809</f>
        <v>0</v>
      </c>
    </row>
    <row r="809" spans="1:10" ht="24" x14ac:dyDescent="0.25">
      <c r="A809" s="17" t="s">
        <v>23</v>
      </c>
      <c r="B809" s="15" t="s">
        <v>574</v>
      </c>
      <c r="C809" s="15" t="s">
        <v>18</v>
      </c>
      <c r="D809" s="15" t="s">
        <v>34</v>
      </c>
      <c r="E809" s="15" t="s">
        <v>24</v>
      </c>
      <c r="F809" s="14"/>
      <c r="G809" s="16">
        <f>G810+G812</f>
        <v>16138680.560000001</v>
      </c>
      <c r="H809" s="16">
        <f>H810+H812</f>
        <v>0</v>
      </c>
      <c r="I809" s="16">
        <f>I810+I812</f>
        <v>16138680.560000001</v>
      </c>
      <c r="J809" s="16">
        <f>J810+J812</f>
        <v>0</v>
      </c>
    </row>
    <row r="810" spans="1:10" ht="24" x14ac:dyDescent="0.25">
      <c r="A810" s="18" t="s">
        <v>49</v>
      </c>
      <c r="B810" s="15" t="s">
        <v>574</v>
      </c>
      <c r="C810" s="15" t="s">
        <v>18</v>
      </c>
      <c r="D810" s="15" t="s">
        <v>34</v>
      </c>
      <c r="E810" s="15" t="s">
        <v>50</v>
      </c>
      <c r="F810" s="14"/>
      <c r="G810" s="16">
        <f>G811</f>
        <v>16138680.560000001</v>
      </c>
      <c r="H810" s="16">
        <f>H811</f>
        <v>0</v>
      </c>
      <c r="I810" s="16">
        <f>I811</f>
        <v>16138680.560000001</v>
      </c>
      <c r="J810" s="16">
        <f>J811</f>
        <v>0</v>
      </c>
    </row>
    <row r="811" spans="1:10" ht="48" x14ac:dyDescent="0.25">
      <c r="A811" s="18" t="s">
        <v>27</v>
      </c>
      <c r="B811" s="15" t="s">
        <v>574</v>
      </c>
      <c r="C811" s="15" t="s">
        <v>18</v>
      </c>
      <c r="D811" s="15" t="s">
        <v>34</v>
      </c>
      <c r="E811" s="15" t="s">
        <v>50</v>
      </c>
      <c r="F811" s="14">
        <v>100</v>
      </c>
      <c r="G811" s="16">
        <v>16138680.560000001</v>
      </c>
      <c r="H811" s="16"/>
      <c r="I811" s="16">
        <v>16138680.560000001</v>
      </c>
      <c r="J811" s="16"/>
    </row>
    <row r="812" spans="1:10" ht="72" hidden="1" x14ac:dyDescent="0.25">
      <c r="A812" s="18" t="s">
        <v>575</v>
      </c>
      <c r="B812" s="15" t="s">
        <v>574</v>
      </c>
      <c r="C812" s="15" t="s">
        <v>18</v>
      </c>
      <c r="D812" s="15" t="s">
        <v>34</v>
      </c>
      <c r="E812" s="15" t="s">
        <v>53</v>
      </c>
      <c r="F812" s="14"/>
      <c r="G812" s="16">
        <f>SUM(G813:G814)</f>
        <v>0</v>
      </c>
      <c r="H812" s="16">
        <f>SUM(H813:H814)</f>
        <v>0</v>
      </c>
      <c r="I812" s="16">
        <f>SUM(I813:I814)</f>
        <v>0</v>
      </c>
      <c r="J812" s="16">
        <f>SUM(J813:J814)</f>
        <v>0</v>
      </c>
    </row>
    <row r="813" spans="1:10" ht="48" hidden="1" x14ac:dyDescent="0.25">
      <c r="A813" s="18" t="s">
        <v>27</v>
      </c>
      <c r="B813" s="15" t="s">
        <v>574</v>
      </c>
      <c r="C813" s="15" t="s">
        <v>18</v>
      </c>
      <c r="D813" s="15" t="s">
        <v>34</v>
      </c>
      <c r="E813" s="15" t="s">
        <v>53</v>
      </c>
      <c r="F813" s="14">
        <v>100</v>
      </c>
      <c r="G813" s="16"/>
      <c r="H813" s="16"/>
      <c r="I813" s="16"/>
      <c r="J813" s="16"/>
    </row>
    <row r="814" spans="1:10" hidden="1" x14ac:dyDescent="0.25">
      <c r="A814" s="18" t="s">
        <v>51</v>
      </c>
      <c r="B814" s="15" t="s">
        <v>574</v>
      </c>
      <c r="C814" s="15" t="s">
        <v>18</v>
      </c>
      <c r="D814" s="15" t="s">
        <v>34</v>
      </c>
      <c r="E814" s="15" t="s">
        <v>53</v>
      </c>
      <c r="F814" s="14">
        <v>300</v>
      </c>
      <c r="G814" s="16"/>
      <c r="H814" s="16"/>
      <c r="I814" s="16"/>
      <c r="J814" s="16"/>
    </row>
    <row r="815" spans="1:10" x14ac:dyDescent="0.25">
      <c r="A815" s="18" t="s">
        <v>63</v>
      </c>
      <c r="B815" s="15" t="s">
        <v>574</v>
      </c>
      <c r="C815" s="15" t="s">
        <v>18</v>
      </c>
      <c r="D815" s="15" t="s">
        <v>64</v>
      </c>
      <c r="E815" s="15"/>
      <c r="F815" s="14"/>
      <c r="G815" s="16">
        <f>G816</f>
        <v>55089214.109999999</v>
      </c>
      <c r="H815" s="16">
        <f>H816</f>
        <v>0</v>
      </c>
      <c r="I815" s="16">
        <f>I816</f>
        <v>55323603.519999996</v>
      </c>
      <c r="J815" s="16">
        <f>J816</f>
        <v>0</v>
      </c>
    </row>
    <row r="816" spans="1:10" ht="24" x14ac:dyDescent="0.25">
      <c r="A816" s="18" t="s">
        <v>135</v>
      </c>
      <c r="B816" s="15" t="s">
        <v>574</v>
      </c>
      <c r="C816" s="15" t="s">
        <v>18</v>
      </c>
      <c r="D816" s="15" t="s">
        <v>64</v>
      </c>
      <c r="E816" s="15" t="s">
        <v>36</v>
      </c>
      <c r="F816" s="14"/>
      <c r="G816" s="16">
        <f>G817+G839+G846</f>
        <v>55089214.109999999</v>
      </c>
      <c r="H816" s="16">
        <f>H817+H839+H846</f>
        <v>0</v>
      </c>
      <c r="I816" s="16">
        <f>I817+I839+I846</f>
        <v>55323603.519999996</v>
      </c>
      <c r="J816" s="16">
        <f>J817+J839+J846</f>
        <v>0</v>
      </c>
    </row>
    <row r="817" spans="1:10" ht="24" x14ac:dyDescent="0.25">
      <c r="A817" s="18" t="s">
        <v>576</v>
      </c>
      <c r="B817" s="15" t="s">
        <v>574</v>
      </c>
      <c r="C817" s="15" t="s">
        <v>18</v>
      </c>
      <c r="D817" s="15" t="s">
        <v>64</v>
      </c>
      <c r="E817" s="15" t="s">
        <v>577</v>
      </c>
      <c r="F817" s="14"/>
      <c r="G817" s="16">
        <f>G818</f>
        <v>54426014.109999999</v>
      </c>
      <c r="H817" s="16">
        <f>H818</f>
        <v>0</v>
      </c>
      <c r="I817" s="16">
        <f>I818</f>
        <v>54660403.519999996</v>
      </c>
      <c r="J817" s="16">
        <f>J818</f>
        <v>0</v>
      </c>
    </row>
    <row r="818" spans="1:10" ht="36" x14ac:dyDescent="0.25">
      <c r="A818" s="18" t="s">
        <v>578</v>
      </c>
      <c r="B818" s="15" t="s">
        <v>574</v>
      </c>
      <c r="C818" s="15" t="s">
        <v>18</v>
      </c>
      <c r="D818" s="15" t="s">
        <v>64</v>
      </c>
      <c r="E818" s="15" t="s">
        <v>579</v>
      </c>
      <c r="F818" s="14"/>
      <c r="G818" s="16">
        <f>G819+G821+G823+G825+G827+G829+G831+G833+G835+G837</f>
        <v>54426014.109999999</v>
      </c>
      <c r="H818" s="16">
        <f t="shared" ref="H818:J818" si="102">H819+H821+H823+H825+H827+H829+H831+H833+H835+H837</f>
        <v>0</v>
      </c>
      <c r="I818" s="16">
        <f t="shared" si="102"/>
        <v>54660403.519999996</v>
      </c>
      <c r="J818" s="16">
        <f t="shared" si="102"/>
        <v>0</v>
      </c>
    </row>
    <row r="819" spans="1:10" ht="36" x14ac:dyDescent="0.25">
      <c r="A819" s="18" t="s">
        <v>31</v>
      </c>
      <c r="B819" s="15" t="s">
        <v>574</v>
      </c>
      <c r="C819" s="15" t="s">
        <v>18</v>
      </c>
      <c r="D819" s="15" t="s">
        <v>64</v>
      </c>
      <c r="E819" s="15" t="s">
        <v>580</v>
      </c>
      <c r="F819" s="14"/>
      <c r="G819" s="16">
        <f>G820</f>
        <v>1000000</v>
      </c>
      <c r="H819" s="16">
        <f>H820</f>
        <v>0</v>
      </c>
      <c r="I819" s="16">
        <f>I820</f>
        <v>1000000</v>
      </c>
      <c r="J819" s="16">
        <f>J820</f>
        <v>0</v>
      </c>
    </row>
    <row r="820" spans="1:10" ht="24" x14ac:dyDescent="0.25">
      <c r="A820" s="18" t="s">
        <v>73</v>
      </c>
      <c r="B820" s="15" t="s">
        <v>574</v>
      </c>
      <c r="C820" s="15" t="s">
        <v>18</v>
      </c>
      <c r="D820" s="15" t="s">
        <v>64</v>
      </c>
      <c r="E820" s="15" t="s">
        <v>580</v>
      </c>
      <c r="F820" s="14">
        <v>600</v>
      </c>
      <c r="G820" s="16">
        <v>1000000</v>
      </c>
      <c r="H820" s="16"/>
      <c r="I820" s="16">
        <v>1000000</v>
      </c>
      <c r="J820" s="16"/>
    </row>
    <row r="821" spans="1:10" ht="24" x14ac:dyDescent="0.25">
      <c r="A821" s="20" t="s">
        <v>151</v>
      </c>
      <c r="B821" s="15" t="s">
        <v>574</v>
      </c>
      <c r="C821" s="15" t="s">
        <v>18</v>
      </c>
      <c r="D821" s="15" t="s">
        <v>64</v>
      </c>
      <c r="E821" s="15" t="s">
        <v>581</v>
      </c>
      <c r="F821" s="14"/>
      <c r="G821" s="16">
        <f>G822</f>
        <v>40451019.229999997</v>
      </c>
      <c r="H821" s="16">
        <f>H822</f>
        <v>0</v>
      </c>
      <c r="I821" s="16">
        <f>I822</f>
        <v>40451019.229999997</v>
      </c>
      <c r="J821" s="16">
        <f>J822</f>
        <v>0</v>
      </c>
    </row>
    <row r="822" spans="1:10" ht="24" x14ac:dyDescent="0.25">
      <c r="A822" s="18" t="s">
        <v>73</v>
      </c>
      <c r="B822" s="15" t="s">
        <v>574</v>
      </c>
      <c r="C822" s="15" t="s">
        <v>18</v>
      </c>
      <c r="D822" s="15" t="s">
        <v>64</v>
      </c>
      <c r="E822" s="15" t="s">
        <v>581</v>
      </c>
      <c r="F822" s="14">
        <v>600</v>
      </c>
      <c r="G822" s="16">
        <v>40451019.229999997</v>
      </c>
      <c r="H822" s="16"/>
      <c r="I822" s="16">
        <v>40451019.229999997</v>
      </c>
      <c r="J822" s="16"/>
    </row>
    <row r="823" spans="1:10" ht="24" x14ac:dyDescent="0.25">
      <c r="A823" s="20" t="s">
        <v>153</v>
      </c>
      <c r="B823" s="15" t="s">
        <v>574</v>
      </c>
      <c r="C823" s="15" t="s">
        <v>18</v>
      </c>
      <c r="D823" s="15" t="s">
        <v>64</v>
      </c>
      <c r="E823" s="15" t="s">
        <v>582</v>
      </c>
      <c r="F823" s="14"/>
      <c r="G823" s="16">
        <f>G824</f>
        <v>1091024.8500000001</v>
      </c>
      <c r="H823" s="16">
        <f>H824</f>
        <v>0</v>
      </c>
      <c r="I823" s="16">
        <f>I824</f>
        <v>1091024.8500000001</v>
      </c>
      <c r="J823" s="16">
        <f>J824</f>
        <v>0</v>
      </c>
    </row>
    <row r="824" spans="1:10" ht="24" x14ac:dyDescent="0.25">
      <c r="A824" s="18" t="s">
        <v>73</v>
      </c>
      <c r="B824" s="15" t="s">
        <v>574</v>
      </c>
      <c r="C824" s="15" t="s">
        <v>18</v>
      </c>
      <c r="D824" s="15" t="s">
        <v>64</v>
      </c>
      <c r="E824" s="15" t="s">
        <v>582</v>
      </c>
      <c r="F824" s="14">
        <v>600</v>
      </c>
      <c r="G824" s="16">
        <v>1091024.8500000001</v>
      </c>
      <c r="H824" s="16"/>
      <c r="I824" s="16">
        <v>1091024.8500000001</v>
      </c>
      <c r="J824" s="16"/>
    </row>
    <row r="825" spans="1:10" ht="24" x14ac:dyDescent="0.25">
      <c r="A825" s="20" t="s">
        <v>155</v>
      </c>
      <c r="B825" s="15" t="s">
        <v>574</v>
      </c>
      <c r="C825" s="15" t="s">
        <v>18</v>
      </c>
      <c r="D825" s="15" t="s">
        <v>64</v>
      </c>
      <c r="E825" s="15" t="s">
        <v>583</v>
      </c>
      <c r="F825" s="14"/>
      <c r="G825" s="16">
        <f>G826</f>
        <v>5859735.3499999996</v>
      </c>
      <c r="H825" s="16">
        <f>H826</f>
        <v>0</v>
      </c>
      <c r="I825" s="16">
        <f>I826</f>
        <v>6094124.7599999998</v>
      </c>
      <c r="J825" s="16">
        <f>J826</f>
        <v>0</v>
      </c>
    </row>
    <row r="826" spans="1:10" ht="24" x14ac:dyDescent="0.25">
      <c r="A826" s="18" t="s">
        <v>73</v>
      </c>
      <c r="B826" s="15" t="s">
        <v>574</v>
      </c>
      <c r="C826" s="15" t="s">
        <v>18</v>
      </c>
      <c r="D826" s="15" t="s">
        <v>64</v>
      </c>
      <c r="E826" s="15" t="s">
        <v>583</v>
      </c>
      <c r="F826" s="14">
        <v>600</v>
      </c>
      <c r="G826" s="16">
        <v>5859735.3499999996</v>
      </c>
      <c r="H826" s="16"/>
      <c r="I826" s="16">
        <v>6094124.7599999998</v>
      </c>
      <c r="J826" s="16"/>
    </row>
    <row r="827" spans="1:10" ht="24" x14ac:dyDescent="0.25">
      <c r="A827" s="20" t="s">
        <v>157</v>
      </c>
      <c r="B827" s="15" t="s">
        <v>574</v>
      </c>
      <c r="C827" s="15" t="s">
        <v>18</v>
      </c>
      <c r="D827" s="15" t="s">
        <v>64</v>
      </c>
      <c r="E827" s="15" t="s">
        <v>584</v>
      </c>
      <c r="F827" s="14"/>
      <c r="G827" s="16">
        <f>G828</f>
        <v>6024234.6799999997</v>
      </c>
      <c r="H827" s="16">
        <f>H828</f>
        <v>0</v>
      </c>
      <c r="I827" s="16">
        <f>I828</f>
        <v>6024234.6799999997</v>
      </c>
      <c r="J827" s="16">
        <f>J828</f>
        <v>0</v>
      </c>
    </row>
    <row r="828" spans="1:10" ht="24" x14ac:dyDescent="0.25">
      <c r="A828" s="18" t="s">
        <v>73</v>
      </c>
      <c r="B828" s="15" t="s">
        <v>574</v>
      </c>
      <c r="C828" s="15" t="s">
        <v>18</v>
      </c>
      <c r="D828" s="15" t="s">
        <v>64</v>
      </c>
      <c r="E828" s="15" t="s">
        <v>584</v>
      </c>
      <c r="F828" s="14">
        <v>600</v>
      </c>
      <c r="G828" s="16">
        <v>6024234.6799999997</v>
      </c>
      <c r="H828" s="16"/>
      <c r="I828" s="16">
        <v>6024234.6799999997</v>
      </c>
      <c r="J828" s="16"/>
    </row>
    <row r="829" spans="1:10" ht="24" hidden="1" x14ac:dyDescent="0.25">
      <c r="A829" s="18" t="s">
        <v>325</v>
      </c>
      <c r="B829" s="15" t="s">
        <v>574</v>
      </c>
      <c r="C829" s="15" t="s">
        <v>18</v>
      </c>
      <c r="D829" s="15" t="s">
        <v>64</v>
      </c>
      <c r="E829" s="15" t="s">
        <v>585</v>
      </c>
      <c r="F829" s="14"/>
      <c r="G829" s="16">
        <f>G830</f>
        <v>0</v>
      </c>
      <c r="H829" s="16">
        <f>H830</f>
        <v>0</v>
      </c>
      <c r="I829" s="16">
        <f>I830</f>
        <v>0</v>
      </c>
      <c r="J829" s="16">
        <f>J830</f>
        <v>0</v>
      </c>
    </row>
    <row r="830" spans="1:10" ht="24" hidden="1" x14ac:dyDescent="0.25">
      <c r="A830" s="18" t="s">
        <v>73</v>
      </c>
      <c r="B830" s="15" t="s">
        <v>574</v>
      </c>
      <c r="C830" s="15" t="s">
        <v>18</v>
      </c>
      <c r="D830" s="15" t="s">
        <v>64</v>
      </c>
      <c r="E830" s="15" t="s">
        <v>585</v>
      </c>
      <c r="F830" s="14">
        <v>600</v>
      </c>
      <c r="G830" s="16">
        <v>0</v>
      </c>
      <c r="H830" s="16"/>
      <c r="I830" s="16">
        <v>0</v>
      </c>
      <c r="J830" s="16"/>
    </row>
    <row r="831" spans="1:10" hidden="1" x14ac:dyDescent="0.25">
      <c r="A831" s="18" t="s">
        <v>452</v>
      </c>
      <c r="B831" s="15" t="s">
        <v>574</v>
      </c>
      <c r="C831" s="15" t="s">
        <v>18</v>
      </c>
      <c r="D831" s="15" t="s">
        <v>64</v>
      </c>
      <c r="E831" s="15" t="s">
        <v>586</v>
      </c>
      <c r="F831" s="14"/>
      <c r="G831" s="16">
        <f>G832</f>
        <v>0</v>
      </c>
      <c r="H831" s="16">
        <f>H832</f>
        <v>0</v>
      </c>
      <c r="I831" s="16">
        <f>I832</f>
        <v>0</v>
      </c>
      <c r="J831" s="16">
        <f>J832</f>
        <v>0</v>
      </c>
    </row>
    <row r="832" spans="1:10" ht="24" hidden="1" x14ac:dyDescent="0.25">
      <c r="A832" s="18" t="s">
        <v>73</v>
      </c>
      <c r="B832" s="15" t="s">
        <v>574</v>
      </c>
      <c r="C832" s="15" t="s">
        <v>18</v>
      </c>
      <c r="D832" s="15" t="s">
        <v>64</v>
      </c>
      <c r="E832" s="15" t="s">
        <v>586</v>
      </c>
      <c r="F832" s="14">
        <v>600</v>
      </c>
      <c r="G832" s="16">
        <v>0</v>
      </c>
      <c r="H832" s="16"/>
      <c r="I832" s="16">
        <v>0</v>
      </c>
      <c r="J832" s="16"/>
    </row>
    <row r="833" spans="1:10" ht="24" hidden="1" x14ac:dyDescent="0.25">
      <c r="A833" s="18" t="s">
        <v>507</v>
      </c>
      <c r="B833" s="15" t="s">
        <v>574</v>
      </c>
      <c r="C833" s="15" t="s">
        <v>18</v>
      </c>
      <c r="D833" s="15" t="s">
        <v>64</v>
      </c>
      <c r="E833" s="15" t="s">
        <v>587</v>
      </c>
      <c r="F833" s="14"/>
      <c r="G833" s="16">
        <f>G834</f>
        <v>0</v>
      </c>
      <c r="H833" s="16">
        <f>H834</f>
        <v>0</v>
      </c>
      <c r="I833" s="16">
        <f>I834</f>
        <v>0</v>
      </c>
      <c r="J833" s="16">
        <f>J834</f>
        <v>0</v>
      </c>
    </row>
    <row r="834" spans="1:10" ht="24" hidden="1" x14ac:dyDescent="0.25">
      <c r="A834" s="18" t="s">
        <v>73</v>
      </c>
      <c r="B834" s="15" t="s">
        <v>574</v>
      </c>
      <c r="C834" s="15" t="s">
        <v>18</v>
      </c>
      <c r="D834" s="15" t="s">
        <v>64</v>
      </c>
      <c r="E834" s="15" t="s">
        <v>587</v>
      </c>
      <c r="F834" s="14">
        <v>600</v>
      </c>
      <c r="G834" s="16">
        <v>0</v>
      </c>
      <c r="H834" s="16"/>
      <c r="I834" s="16">
        <v>0</v>
      </c>
      <c r="J834" s="16"/>
    </row>
    <row r="835" spans="1:10" ht="36" hidden="1" x14ac:dyDescent="0.25">
      <c r="A835" s="18" t="s">
        <v>588</v>
      </c>
      <c r="B835" s="15" t="s">
        <v>574</v>
      </c>
      <c r="C835" s="15" t="s">
        <v>18</v>
      </c>
      <c r="D835" s="15" t="s">
        <v>64</v>
      </c>
      <c r="E835" s="15" t="s">
        <v>589</v>
      </c>
      <c r="F835" s="14"/>
      <c r="G835" s="16">
        <f>G836</f>
        <v>0</v>
      </c>
      <c r="H835" s="16">
        <f t="shared" ref="H835:J835" si="103">H836</f>
        <v>0</v>
      </c>
      <c r="I835" s="16">
        <f t="shared" si="103"/>
        <v>0</v>
      </c>
      <c r="J835" s="16">
        <f t="shared" si="103"/>
        <v>0</v>
      </c>
    </row>
    <row r="836" spans="1:10" ht="24" hidden="1" x14ac:dyDescent="0.25">
      <c r="A836" s="18" t="s">
        <v>73</v>
      </c>
      <c r="B836" s="15" t="s">
        <v>574</v>
      </c>
      <c r="C836" s="15" t="s">
        <v>18</v>
      </c>
      <c r="D836" s="15" t="s">
        <v>64</v>
      </c>
      <c r="E836" s="15" t="s">
        <v>589</v>
      </c>
      <c r="F836" s="14">
        <v>600</v>
      </c>
      <c r="G836" s="16"/>
      <c r="H836" s="16"/>
      <c r="I836" s="16"/>
      <c r="J836" s="16"/>
    </row>
    <row r="837" spans="1:10" ht="36" hidden="1" x14ac:dyDescent="0.25">
      <c r="A837" s="18" t="s">
        <v>590</v>
      </c>
      <c r="B837" s="15" t="s">
        <v>574</v>
      </c>
      <c r="C837" s="15" t="s">
        <v>18</v>
      </c>
      <c r="D837" s="15" t="s">
        <v>64</v>
      </c>
      <c r="E837" s="15" t="s">
        <v>591</v>
      </c>
      <c r="F837" s="14"/>
      <c r="G837" s="16">
        <f>G838</f>
        <v>0</v>
      </c>
      <c r="H837" s="16">
        <f t="shared" ref="H837:J837" si="104">H838</f>
        <v>0</v>
      </c>
      <c r="I837" s="16">
        <f t="shared" si="104"/>
        <v>0</v>
      </c>
      <c r="J837" s="16">
        <f t="shared" si="104"/>
        <v>0</v>
      </c>
    </row>
    <row r="838" spans="1:10" ht="24" hidden="1" x14ac:dyDescent="0.25">
      <c r="A838" s="18" t="s">
        <v>592</v>
      </c>
      <c r="B838" s="15" t="s">
        <v>574</v>
      </c>
      <c r="C838" s="15" t="s">
        <v>18</v>
      </c>
      <c r="D838" s="15" t="s">
        <v>64</v>
      </c>
      <c r="E838" s="15" t="s">
        <v>591</v>
      </c>
      <c r="F838" s="14">
        <v>400</v>
      </c>
      <c r="G838" s="16"/>
      <c r="H838" s="16"/>
      <c r="I838" s="16"/>
      <c r="J838" s="16"/>
    </row>
    <row r="839" spans="1:10" ht="24" x14ac:dyDescent="0.25">
      <c r="A839" s="18" t="s">
        <v>74</v>
      </c>
      <c r="B839" s="15" t="s">
        <v>574</v>
      </c>
      <c r="C839" s="15" t="s">
        <v>18</v>
      </c>
      <c r="D839" s="15" t="s">
        <v>64</v>
      </c>
      <c r="E839" s="15" t="s">
        <v>75</v>
      </c>
      <c r="F839" s="14"/>
      <c r="G839" s="16">
        <f>G840+G843</f>
        <v>445300</v>
      </c>
      <c r="H839" s="16">
        <f>H840+H843</f>
        <v>0</v>
      </c>
      <c r="I839" s="16">
        <f>I840+I843</f>
        <v>445300</v>
      </c>
      <c r="J839" s="16">
        <f>J840+J843</f>
        <v>0</v>
      </c>
    </row>
    <row r="840" spans="1:10" ht="48" x14ac:dyDescent="0.25">
      <c r="A840" s="18" t="s">
        <v>76</v>
      </c>
      <c r="B840" s="15" t="s">
        <v>574</v>
      </c>
      <c r="C840" s="15" t="s">
        <v>18</v>
      </c>
      <c r="D840" s="15" t="s">
        <v>64</v>
      </c>
      <c r="E840" s="15" t="s">
        <v>77</v>
      </c>
      <c r="F840" s="14"/>
      <c r="G840" s="16">
        <f t="shared" ref="G840:J841" si="105">G841</f>
        <v>410300</v>
      </c>
      <c r="H840" s="16">
        <f t="shared" si="105"/>
        <v>0</v>
      </c>
      <c r="I840" s="16">
        <f t="shared" si="105"/>
        <v>410300</v>
      </c>
      <c r="J840" s="16">
        <f t="shared" si="105"/>
        <v>0</v>
      </c>
    </row>
    <row r="841" spans="1:10" ht="36" x14ac:dyDescent="0.25">
      <c r="A841" s="19" t="s">
        <v>78</v>
      </c>
      <c r="B841" s="15" t="s">
        <v>574</v>
      </c>
      <c r="C841" s="15" t="s">
        <v>18</v>
      </c>
      <c r="D841" s="15" t="s">
        <v>64</v>
      </c>
      <c r="E841" s="15" t="s">
        <v>79</v>
      </c>
      <c r="F841" s="14"/>
      <c r="G841" s="16">
        <f t="shared" si="105"/>
        <v>410300</v>
      </c>
      <c r="H841" s="16">
        <f t="shared" si="105"/>
        <v>0</v>
      </c>
      <c r="I841" s="16">
        <f t="shared" si="105"/>
        <v>410300</v>
      </c>
      <c r="J841" s="16">
        <f t="shared" si="105"/>
        <v>0</v>
      </c>
    </row>
    <row r="842" spans="1:10" ht="24" x14ac:dyDescent="0.25">
      <c r="A842" s="18" t="s">
        <v>30</v>
      </c>
      <c r="B842" s="15" t="s">
        <v>574</v>
      </c>
      <c r="C842" s="15" t="s">
        <v>18</v>
      </c>
      <c r="D842" s="15" t="s">
        <v>64</v>
      </c>
      <c r="E842" s="15" t="s">
        <v>79</v>
      </c>
      <c r="F842" s="14">
        <v>200</v>
      </c>
      <c r="G842" s="16">
        <v>410300</v>
      </c>
      <c r="H842" s="16"/>
      <c r="I842" s="16">
        <v>410300</v>
      </c>
      <c r="J842" s="16"/>
    </row>
    <row r="843" spans="1:10" ht="36" x14ac:dyDescent="0.25">
      <c r="A843" s="18" t="s">
        <v>80</v>
      </c>
      <c r="B843" s="15" t="s">
        <v>574</v>
      </c>
      <c r="C843" s="15" t="s">
        <v>18</v>
      </c>
      <c r="D843" s="15" t="s">
        <v>64</v>
      </c>
      <c r="E843" s="15" t="s">
        <v>81</v>
      </c>
      <c r="F843" s="14"/>
      <c r="G843" s="16">
        <f t="shared" ref="G843:J844" si="106">G844</f>
        <v>35000</v>
      </c>
      <c r="H843" s="16">
        <f t="shared" si="106"/>
        <v>0</v>
      </c>
      <c r="I843" s="16">
        <f t="shared" si="106"/>
        <v>35000</v>
      </c>
      <c r="J843" s="16">
        <f t="shared" si="106"/>
        <v>0</v>
      </c>
    </row>
    <row r="844" spans="1:10" ht="36" x14ac:dyDescent="0.25">
      <c r="A844" s="19" t="s">
        <v>78</v>
      </c>
      <c r="B844" s="15" t="s">
        <v>574</v>
      </c>
      <c r="C844" s="15" t="s">
        <v>18</v>
      </c>
      <c r="D844" s="15" t="s">
        <v>64</v>
      </c>
      <c r="E844" s="15" t="s">
        <v>82</v>
      </c>
      <c r="F844" s="14"/>
      <c r="G844" s="16">
        <f t="shared" si="106"/>
        <v>35000</v>
      </c>
      <c r="H844" s="16">
        <f t="shared" si="106"/>
        <v>0</v>
      </c>
      <c r="I844" s="16">
        <f t="shared" si="106"/>
        <v>35000</v>
      </c>
      <c r="J844" s="16">
        <f t="shared" si="106"/>
        <v>0</v>
      </c>
    </row>
    <row r="845" spans="1:10" ht="24" x14ac:dyDescent="0.25">
      <c r="A845" s="18" t="s">
        <v>30</v>
      </c>
      <c r="B845" s="15" t="s">
        <v>574</v>
      </c>
      <c r="C845" s="15" t="s">
        <v>18</v>
      </c>
      <c r="D845" s="15" t="s">
        <v>64</v>
      </c>
      <c r="E845" s="15" t="s">
        <v>82</v>
      </c>
      <c r="F845" s="14">
        <v>200</v>
      </c>
      <c r="G845" s="16">
        <v>35000</v>
      </c>
      <c r="H845" s="16"/>
      <c r="I845" s="16">
        <v>35000</v>
      </c>
      <c r="J845" s="16"/>
    </row>
    <row r="846" spans="1:10" ht="24" x14ac:dyDescent="0.25">
      <c r="A846" s="18" t="s">
        <v>226</v>
      </c>
      <c r="B846" s="15" t="s">
        <v>574</v>
      </c>
      <c r="C846" s="15" t="s">
        <v>18</v>
      </c>
      <c r="D846" s="15" t="s">
        <v>64</v>
      </c>
      <c r="E846" s="15" t="s">
        <v>38</v>
      </c>
      <c r="F846" s="14"/>
      <c r="G846" s="16">
        <f>+G847</f>
        <v>217900</v>
      </c>
      <c r="H846" s="16">
        <f>+H847</f>
        <v>0</v>
      </c>
      <c r="I846" s="16">
        <f>+I847</f>
        <v>217900</v>
      </c>
      <c r="J846" s="16">
        <f>+J847</f>
        <v>0</v>
      </c>
    </row>
    <row r="847" spans="1:10" ht="48" x14ac:dyDescent="0.25">
      <c r="A847" s="18" t="s">
        <v>46</v>
      </c>
      <c r="B847" s="15" t="s">
        <v>574</v>
      </c>
      <c r="C847" s="15" t="s">
        <v>18</v>
      </c>
      <c r="D847" s="15" t="s">
        <v>64</v>
      </c>
      <c r="E847" s="15" t="s">
        <v>47</v>
      </c>
      <c r="F847" s="14"/>
      <c r="G847" s="16">
        <f>G848</f>
        <v>217900</v>
      </c>
      <c r="H847" s="16">
        <f>H848</f>
        <v>0</v>
      </c>
      <c r="I847" s="16">
        <f>I848</f>
        <v>217900</v>
      </c>
      <c r="J847" s="16">
        <f>J848</f>
        <v>0</v>
      </c>
    </row>
    <row r="848" spans="1:10" x14ac:dyDescent="0.25">
      <c r="A848" s="18" t="s">
        <v>89</v>
      </c>
      <c r="B848" s="15" t="s">
        <v>574</v>
      </c>
      <c r="C848" s="15" t="s">
        <v>18</v>
      </c>
      <c r="D848" s="15" t="s">
        <v>64</v>
      </c>
      <c r="E848" s="15" t="s">
        <v>90</v>
      </c>
      <c r="F848" s="14"/>
      <c r="G848" s="16">
        <f>SUM(G849:G850)</f>
        <v>217900</v>
      </c>
      <c r="H848" s="16">
        <f>SUM(H849:H850)</f>
        <v>0</v>
      </c>
      <c r="I848" s="16">
        <f>SUM(I849:I850)</f>
        <v>217900</v>
      </c>
      <c r="J848" s="16">
        <f>SUM(J849:J850)</f>
        <v>0</v>
      </c>
    </row>
    <row r="849" spans="1:10" ht="24" x14ac:dyDescent="0.25">
      <c r="A849" s="18" t="s">
        <v>30</v>
      </c>
      <c r="B849" s="15" t="s">
        <v>574</v>
      </c>
      <c r="C849" s="15" t="s">
        <v>18</v>
      </c>
      <c r="D849" s="15" t="s">
        <v>64</v>
      </c>
      <c r="E849" s="15" t="s">
        <v>90</v>
      </c>
      <c r="F849" s="14">
        <v>200</v>
      </c>
      <c r="G849" s="16">
        <v>217900</v>
      </c>
      <c r="H849" s="16"/>
      <c r="I849" s="16">
        <v>217900</v>
      </c>
      <c r="J849" s="16"/>
    </row>
    <row r="850" spans="1:10" hidden="1" x14ac:dyDescent="0.25">
      <c r="A850" s="18" t="s">
        <v>62</v>
      </c>
      <c r="B850" s="15" t="s">
        <v>574</v>
      </c>
      <c r="C850" s="15" t="s">
        <v>18</v>
      </c>
      <c r="D850" s="15" t="s">
        <v>64</v>
      </c>
      <c r="E850" s="15" t="s">
        <v>90</v>
      </c>
      <c r="F850" s="14">
        <v>800</v>
      </c>
      <c r="G850" s="16">
        <v>0</v>
      </c>
      <c r="H850" s="16"/>
      <c r="I850" s="16">
        <v>0</v>
      </c>
      <c r="J850" s="16"/>
    </row>
    <row r="851" spans="1:10" x14ac:dyDescent="0.25">
      <c r="A851" s="18" t="s">
        <v>101</v>
      </c>
      <c r="B851" s="15" t="s">
        <v>574</v>
      </c>
      <c r="C851" s="15" t="s">
        <v>102</v>
      </c>
      <c r="D851" s="15"/>
      <c r="E851" s="15"/>
      <c r="F851" s="14"/>
      <c r="G851" s="16">
        <f>G852+G861</f>
        <v>8965837.9600000009</v>
      </c>
      <c r="H851" s="16">
        <f>H852+H861</f>
        <v>0</v>
      </c>
      <c r="I851" s="16">
        <f>I852+I861</f>
        <v>8965837.9600000009</v>
      </c>
      <c r="J851" s="16">
        <f>J852+J861</f>
        <v>0</v>
      </c>
    </row>
    <row r="852" spans="1:10" ht="24" x14ac:dyDescent="0.25">
      <c r="A852" s="18" t="s">
        <v>593</v>
      </c>
      <c r="B852" s="15" t="s">
        <v>574</v>
      </c>
      <c r="C852" s="15" t="s">
        <v>102</v>
      </c>
      <c r="D852" s="15" t="s">
        <v>356</v>
      </c>
      <c r="E852" s="15"/>
      <c r="F852" s="14"/>
      <c r="G852" s="16">
        <f t="shared" ref="G852:J853" si="107">G853</f>
        <v>8111437.96</v>
      </c>
      <c r="H852" s="16">
        <f t="shared" si="107"/>
        <v>0</v>
      </c>
      <c r="I852" s="16">
        <f t="shared" si="107"/>
        <v>8111437.96</v>
      </c>
      <c r="J852" s="16">
        <f t="shared" si="107"/>
        <v>0</v>
      </c>
    </row>
    <row r="853" spans="1:10" x14ac:dyDescent="0.25">
      <c r="A853" s="17" t="s">
        <v>21</v>
      </c>
      <c r="B853" s="15" t="s">
        <v>574</v>
      </c>
      <c r="C853" s="15" t="s">
        <v>102</v>
      </c>
      <c r="D853" s="15" t="s">
        <v>356</v>
      </c>
      <c r="E853" s="15" t="s">
        <v>22</v>
      </c>
      <c r="F853" s="14"/>
      <c r="G853" s="16">
        <f t="shared" si="107"/>
        <v>8111437.96</v>
      </c>
      <c r="H853" s="16">
        <f t="shared" si="107"/>
        <v>0</v>
      </c>
      <c r="I853" s="16">
        <f t="shared" si="107"/>
        <v>8111437.96</v>
      </c>
      <c r="J853" s="16">
        <f t="shared" si="107"/>
        <v>0</v>
      </c>
    </row>
    <row r="854" spans="1:10" x14ac:dyDescent="0.25">
      <c r="A854" s="19" t="s">
        <v>594</v>
      </c>
      <c r="B854" s="15" t="s">
        <v>574</v>
      </c>
      <c r="C854" s="15" t="s">
        <v>102</v>
      </c>
      <c r="D854" s="15" t="s">
        <v>356</v>
      </c>
      <c r="E854" s="15" t="s">
        <v>595</v>
      </c>
      <c r="F854" s="14"/>
      <c r="G854" s="16">
        <f>G857+G855</f>
        <v>8111437.96</v>
      </c>
      <c r="H854" s="16">
        <f>H857+H855</f>
        <v>0</v>
      </c>
      <c r="I854" s="16">
        <f>I857+I855</f>
        <v>8111437.96</v>
      </c>
      <c r="J854" s="16">
        <f>J857+J855</f>
        <v>0</v>
      </c>
    </row>
    <row r="855" spans="1:10" ht="36" x14ac:dyDescent="0.25">
      <c r="A855" s="18" t="s">
        <v>31</v>
      </c>
      <c r="B855" s="15" t="s">
        <v>574</v>
      </c>
      <c r="C855" s="15" t="s">
        <v>102</v>
      </c>
      <c r="D855" s="15" t="s">
        <v>356</v>
      </c>
      <c r="E855" s="15" t="s">
        <v>596</v>
      </c>
      <c r="F855" s="14"/>
      <c r="G855" s="16">
        <f>G856</f>
        <v>200000</v>
      </c>
      <c r="H855" s="16">
        <f>H856</f>
        <v>0</v>
      </c>
      <c r="I855" s="16">
        <f>I856</f>
        <v>200000</v>
      </c>
      <c r="J855" s="16">
        <f>J856</f>
        <v>0</v>
      </c>
    </row>
    <row r="856" spans="1:10" ht="48" x14ac:dyDescent="0.25">
      <c r="A856" s="18" t="s">
        <v>27</v>
      </c>
      <c r="B856" s="15" t="s">
        <v>574</v>
      </c>
      <c r="C856" s="15" t="s">
        <v>102</v>
      </c>
      <c r="D856" s="15" t="s">
        <v>356</v>
      </c>
      <c r="E856" s="15" t="s">
        <v>596</v>
      </c>
      <c r="F856" s="14">
        <v>100</v>
      </c>
      <c r="G856" s="16">
        <v>200000</v>
      </c>
      <c r="H856" s="16"/>
      <c r="I856" s="16">
        <v>200000</v>
      </c>
      <c r="J856" s="16"/>
    </row>
    <row r="857" spans="1:10" ht="36" x14ac:dyDescent="0.25">
      <c r="A857" s="18" t="s">
        <v>597</v>
      </c>
      <c r="B857" s="15" t="s">
        <v>574</v>
      </c>
      <c r="C857" s="15" t="s">
        <v>102</v>
      </c>
      <c r="D857" s="15" t="s">
        <v>356</v>
      </c>
      <c r="E857" s="15" t="s">
        <v>598</v>
      </c>
      <c r="F857" s="14"/>
      <c r="G857" s="16">
        <f>SUM(G858:G860)</f>
        <v>7911437.96</v>
      </c>
      <c r="H857" s="16">
        <f>SUM(H858:H860)</f>
        <v>0</v>
      </c>
      <c r="I857" s="16">
        <f>SUM(I858:I860)</f>
        <v>7911437.96</v>
      </c>
      <c r="J857" s="16">
        <f>SUM(J858:J860)</f>
        <v>0</v>
      </c>
    </row>
    <row r="858" spans="1:10" ht="48" x14ac:dyDescent="0.25">
      <c r="A858" s="18" t="s">
        <v>27</v>
      </c>
      <c r="B858" s="15" t="s">
        <v>574</v>
      </c>
      <c r="C858" s="15" t="s">
        <v>102</v>
      </c>
      <c r="D858" s="15" t="s">
        <v>356</v>
      </c>
      <c r="E858" s="15" t="s">
        <v>598</v>
      </c>
      <c r="F858" s="14">
        <v>100</v>
      </c>
      <c r="G858" s="16">
        <v>7676977.96</v>
      </c>
      <c r="H858" s="16"/>
      <c r="I858" s="16">
        <v>7676977.96</v>
      </c>
      <c r="J858" s="16"/>
    </row>
    <row r="859" spans="1:10" ht="24" x14ac:dyDescent="0.25">
      <c r="A859" s="18" t="s">
        <v>30</v>
      </c>
      <c r="B859" s="15" t="s">
        <v>574</v>
      </c>
      <c r="C859" s="15" t="s">
        <v>102</v>
      </c>
      <c r="D859" s="15" t="s">
        <v>356</v>
      </c>
      <c r="E859" s="15" t="s">
        <v>598</v>
      </c>
      <c r="F859" s="14">
        <v>200</v>
      </c>
      <c r="G859" s="16">
        <v>217460</v>
      </c>
      <c r="H859" s="16"/>
      <c r="I859" s="16">
        <v>217460</v>
      </c>
      <c r="J859" s="16"/>
    </row>
    <row r="860" spans="1:10" x14ac:dyDescent="0.25">
      <c r="A860" s="18" t="s">
        <v>62</v>
      </c>
      <c r="B860" s="15" t="s">
        <v>574</v>
      </c>
      <c r="C860" s="15" t="s">
        <v>102</v>
      </c>
      <c r="D860" s="15" t="s">
        <v>356</v>
      </c>
      <c r="E860" s="15" t="s">
        <v>598</v>
      </c>
      <c r="F860" s="14">
        <v>800</v>
      </c>
      <c r="G860" s="16">
        <v>17000</v>
      </c>
      <c r="H860" s="16"/>
      <c r="I860" s="16">
        <v>17000</v>
      </c>
      <c r="J860" s="16"/>
    </row>
    <row r="861" spans="1:10" ht="24" x14ac:dyDescent="0.25">
      <c r="A861" s="18" t="s">
        <v>107</v>
      </c>
      <c r="B861" s="15" t="s">
        <v>574</v>
      </c>
      <c r="C861" s="15" t="s">
        <v>102</v>
      </c>
      <c r="D861" s="15" t="s">
        <v>108</v>
      </c>
      <c r="E861" s="15"/>
      <c r="F861" s="14"/>
      <c r="G861" s="16">
        <f>G862+G870</f>
        <v>854400</v>
      </c>
      <c r="H861" s="16">
        <f>H862+H870</f>
        <v>0</v>
      </c>
      <c r="I861" s="16">
        <f>I862+I870</f>
        <v>854400</v>
      </c>
      <c r="J861" s="16">
        <f>J862+J870</f>
        <v>0</v>
      </c>
    </row>
    <row r="862" spans="1:10" ht="24" x14ac:dyDescent="0.25">
      <c r="A862" s="13" t="s">
        <v>65</v>
      </c>
      <c r="B862" s="15" t="s">
        <v>574</v>
      </c>
      <c r="C862" s="15" t="s">
        <v>102</v>
      </c>
      <c r="D862" s="15" t="s">
        <v>108</v>
      </c>
      <c r="E862" s="15" t="s">
        <v>66</v>
      </c>
      <c r="F862" s="14"/>
      <c r="G862" s="16">
        <f>G863</f>
        <v>854400</v>
      </c>
      <c r="H862" s="16">
        <f>H863</f>
        <v>0</v>
      </c>
      <c r="I862" s="16">
        <f>I863</f>
        <v>854400</v>
      </c>
      <c r="J862" s="16">
        <f>J863</f>
        <v>0</v>
      </c>
    </row>
    <row r="863" spans="1:10" ht="24" x14ac:dyDescent="0.25">
      <c r="A863" s="18" t="s">
        <v>109</v>
      </c>
      <c r="B863" s="15" t="s">
        <v>574</v>
      </c>
      <c r="C863" s="15" t="s">
        <v>102</v>
      </c>
      <c r="D863" s="15" t="s">
        <v>108</v>
      </c>
      <c r="E863" s="15" t="s">
        <v>110</v>
      </c>
      <c r="F863" s="14"/>
      <c r="G863" s="16">
        <f>G864+G867</f>
        <v>854400</v>
      </c>
      <c r="H863" s="16">
        <f>H864+H867</f>
        <v>0</v>
      </c>
      <c r="I863" s="16">
        <f>I864+I867</f>
        <v>854400</v>
      </c>
      <c r="J863" s="16">
        <f>J864+J867</f>
        <v>0</v>
      </c>
    </row>
    <row r="864" spans="1:10" ht="24" x14ac:dyDescent="0.25">
      <c r="A864" s="18" t="s">
        <v>599</v>
      </c>
      <c r="B864" s="15" t="s">
        <v>574</v>
      </c>
      <c r="C864" s="15" t="s">
        <v>102</v>
      </c>
      <c r="D864" s="15" t="s">
        <v>108</v>
      </c>
      <c r="E864" s="15" t="s">
        <v>600</v>
      </c>
      <c r="F864" s="14"/>
      <c r="G864" s="16">
        <f t="shared" ref="G864:J865" si="108">G865</f>
        <v>600000</v>
      </c>
      <c r="H864" s="16">
        <f t="shared" si="108"/>
        <v>0</v>
      </c>
      <c r="I864" s="16">
        <f t="shared" si="108"/>
        <v>600000</v>
      </c>
      <c r="J864" s="16">
        <f t="shared" si="108"/>
        <v>0</v>
      </c>
    </row>
    <row r="865" spans="1:10" x14ac:dyDescent="0.25">
      <c r="A865" s="18" t="s">
        <v>89</v>
      </c>
      <c r="B865" s="15" t="s">
        <v>574</v>
      </c>
      <c r="C865" s="15" t="s">
        <v>102</v>
      </c>
      <c r="D865" s="15" t="s">
        <v>108</v>
      </c>
      <c r="E865" s="15" t="s">
        <v>601</v>
      </c>
      <c r="F865" s="14"/>
      <c r="G865" s="16">
        <f t="shared" si="108"/>
        <v>600000</v>
      </c>
      <c r="H865" s="16">
        <f t="shared" si="108"/>
        <v>0</v>
      </c>
      <c r="I865" s="16">
        <f t="shared" si="108"/>
        <v>600000</v>
      </c>
      <c r="J865" s="16">
        <f t="shared" si="108"/>
        <v>0</v>
      </c>
    </row>
    <row r="866" spans="1:10" ht="24" x14ac:dyDescent="0.25">
      <c r="A866" s="18" t="s">
        <v>30</v>
      </c>
      <c r="B866" s="15" t="s">
        <v>574</v>
      </c>
      <c r="C866" s="15" t="s">
        <v>102</v>
      </c>
      <c r="D866" s="15" t="s">
        <v>108</v>
      </c>
      <c r="E866" s="15" t="s">
        <v>601</v>
      </c>
      <c r="F866" s="14">
        <v>200</v>
      </c>
      <c r="G866" s="16">
        <v>600000</v>
      </c>
      <c r="H866" s="16"/>
      <c r="I866" s="16">
        <v>600000</v>
      </c>
      <c r="J866" s="16"/>
    </row>
    <row r="867" spans="1:10" ht="24" x14ac:dyDescent="0.25">
      <c r="A867" s="18" t="s">
        <v>602</v>
      </c>
      <c r="B867" s="15" t="s">
        <v>574</v>
      </c>
      <c r="C867" s="15" t="s">
        <v>102</v>
      </c>
      <c r="D867" s="15" t="s">
        <v>108</v>
      </c>
      <c r="E867" s="15" t="s">
        <v>603</v>
      </c>
      <c r="F867" s="14"/>
      <c r="G867" s="16">
        <f t="shared" ref="G867:J868" si="109">G868</f>
        <v>254400</v>
      </c>
      <c r="H867" s="16">
        <f t="shared" si="109"/>
        <v>0</v>
      </c>
      <c r="I867" s="16">
        <f t="shared" si="109"/>
        <v>254400</v>
      </c>
      <c r="J867" s="16">
        <f t="shared" si="109"/>
        <v>0</v>
      </c>
    </row>
    <row r="868" spans="1:10" x14ac:dyDescent="0.25">
      <c r="A868" s="18" t="s">
        <v>89</v>
      </c>
      <c r="B868" s="15" t="s">
        <v>574</v>
      </c>
      <c r="C868" s="15" t="s">
        <v>102</v>
      </c>
      <c r="D868" s="15" t="s">
        <v>108</v>
      </c>
      <c r="E868" s="15" t="s">
        <v>604</v>
      </c>
      <c r="F868" s="14"/>
      <c r="G868" s="16">
        <f t="shared" si="109"/>
        <v>254400</v>
      </c>
      <c r="H868" s="16">
        <f t="shared" si="109"/>
        <v>0</v>
      </c>
      <c r="I868" s="16">
        <f t="shared" si="109"/>
        <v>254400</v>
      </c>
      <c r="J868" s="16">
        <f t="shared" si="109"/>
        <v>0</v>
      </c>
    </row>
    <row r="869" spans="1:10" ht="24" x14ac:dyDescent="0.25">
      <c r="A869" s="18" t="s">
        <v>30</v>
      </c>
      <c r="B869" s="15" t="s">
        <v>574</v>
      </c>
      <c r="C869" s="15" t="s">
        <v>102</v>
      </c>
      <c r="D869" s="15" t="s">
        <v>108</v>
      </c>
      <c r="E869" s="15" t="s">
        <v>604</v>
      </c>
      <c r="F869" s="14">
        <v>200</v>
      </c>
      <c r="G869" s="16">
        <v>254400</v>
      </c>
      <c r="H869" s="16"/>
      <c r="I869" s="16">
        <v>254400</v>
      </c>
      <c r="J869" s="16"/>
    </row>
    <row r="870" spans="1:10" ht="36" hidden="1" x14ac:dyDescent="0.25">
      <c r="A870" s="20" t="s">
        <v>115</v>
      </c>
      <c r="B870" s="15" t="s">
        <v>574</v>
      </c>
      <c r="C870" s="15" t="s">
        <v>102</v>
      </c>
      <c r="D870" s="15" t="s">
        <v>108</v>
      </c>
      <c r="E870" s="15" t="s">
        <v>116</v>
      </c>
      <c r="F870" s="14"/>
      <c r="G870" s="16">
        <f t="shared" ref="G870:J872" si="110">G871</f>
        <v>0</v>
      </c>
      <c r="H870" s="16">
        <f t="shared" si="110"/>
        <v>0</v>
      </c>
      <c r="I870" s="16">
        <f t="shared" si="110"/>
        <v>0</v>
      </c>
      <c r="J870" s="16">
        <f t="shared" si="110"/>
        <v>0</v>
      </c>
    </row>
    <row r="871" spans="1:10" ht="24" hidden="1" x14ac:dyDescent="0.25">
      <c r="A871" s="20" t="s">
        <v>117</v>
      </c>
      <c r="B871" s="15" t="s">
        <v>574</v>
      </c>
      <c r="C871" s="15" t="s">
        <v>102</v>
      </c>
      <c r="D871" s="15" t="s">
        <v>108</v>
      </c>
      <c r="E871" s="15" t="s">
        <v>118</v>
      </c>
      <c r="F871" s="14"/>
      <c r="G871" s="16">
        <f t="shared" si="110"/>
        <v>0</v>
      </c>
      <c r="H871" s="16">
        <f t="shared" si="110"/>
        <v>0</v>
      </c>
      <c r="I871" s="16">
        <f t="shared" si="110"/>
        <v>0</v>
      </c>
      <c r="J871" s="16">
        <f t="shared" si="110"/>
        <v>0</v>
      </c>
    </row>
    <row r="872" spans="1:10" hidden="1" x14ac:dyDescent="0.25">
      <c r="A872" s="20" t="s">
        <v>121</v>
      </c>
      <c r="B872" s="15" t="s">
        <v>574</v>
      </c>
      <c r="C872" s="15" t="s">
        <v>102</v>
      </c>
      <c r="D872" s="15" t="s">
        <v>108</v>
      </c>
      <c r="E872" s="15" t="s">
        <v>122</v>
      </c>
      <c r="F872" s="14"/>
      <c r="G872" s="16">
        <f t="shared" si="110"/>
        <v>0</v>
      </c>
      <c r="H872" s="16">
        <f t="shared" si="110"/>
        <v>0</v>
      </c>
      <c r="I872" s="16">
        <f t="shared" si="110"/>
        <v>0</v>
      </c>
      <c r="J872" s="16">
        <f t="shared" si="110"/>
        <v>0</v>
      </c>
    </row>
    <row r="873" spans="1:10" ht="24" hidden="1" x14ac:dyDescent="0.25">
      <c r="A873" s="18" t="s">
        <v>30</v>
      </c>
      <c r="B873" s="15" t="s">
        <v>574</v>
      </c>
      <c r="C873" s="15" t="s">
        <v>102</v>
      </c>
      <c r="D873" s="15" t="s">
        <v>108</v>
      </c>
      <c r="E873" s="15" t="s">
        <v>122</v>
      </c>
      <c r="F873" s="14">
        <v>200</v>
      </c>
      <c r="G873" s="16">
        <v>0</v>
      </c>
      <c r="H873" s="16"/>
      <c r="I873" s="16">
        <v>0</v>
      </c>
      <c r="J873" s="16"/>
    </row>
    <row r="874" spans="1:10" x14ac:dyDescent="0.25">
      <c r="A874" s="18" t="s">
        <v>132</v>
      </c>
      <c r="B874" s="15" t="s">
        <v>574</v>
      </c>
      <c r="C874" s="15" t="s">
        <v>34</v>
      </c>
      <c r="D874" s="15"/>
      <c r="E874" s="15"/>
      <c r="F874" s="15"/>
      <c r="G874" s="16">
        <f>G883+G896+G875+G928</f>
        <v>191762506.45000002</v>
      </c>
      <c r="H874" s="16">
        <f>H883+H896+H875+H928</f>
        <v>54650752.590000004</v>
      </c>
      <c r="I874" s="16">
        <f>I883+I896+I875+I928</f>
        <v>191762506.45000002</v>
      </c>
      <c r="J874" s="16">
        <f>J883+J896+J875+J928</f>
        <v>54650752.590000004</v>
      </c>
    </row>
    <row r="875" spans="1:10" x14ac:dyDescent="0.25">
      <c r="A875" s="19" t="s">
        <v>605</v>
      </c>
      <c r="B875" s="15" t="s">
        <v>574</v>
      </c>
      <c r="C875" s="15" t="s">
        <v>34</v>
      </c>
      <c r="D875" s="15" t="s">
        <v>55</v>
      </c>
      <c r="E875" s="15"/>
      <c r="F875" s="15"/>
      <c r="G875" s="16">
        <f t="shared" ref="G875:J879" si="111">G876</f>
        <v>20000430</v>
      </c>
      <c r="H875" s="16">
        <f t="shared" si="111"/>
        <v>9500430</v>
      </c>
      <c r="I875" s="16">
        <f t="shared" si="111"/>
        <v>20000430</v>
      </c>
      <c r="J875" s="16">
        <f t="shared" si="111"/>
        <v>9500430</v>
      </c>
    </row>
    <row r="876" spans="1:10" ht="24" x14ac:dyDescent="0.25">
      <c r="A876" s="18" t="s">
        <v>606</v>
      </c>
      <c r="B876" s="15" t="s">
        <v>574</v>
      </c>
      <c r="C876" s="15" t="s">
        <v>34</v>
      </c>
      <c r="D876" s="15" t="s">
        <v>55</v>
      </c>
      <c r="E876" s="15" t="s">
        <v>607</v>
      </c>
      <c r="F876" s="15"/>
      <c r="G876" s="16">
        <f t="shared" si="111"/>
        <v>20000430</v>
      </c>
      <c r="H876" s="16">
        <f t="shared" si="111"/>
        <v>9500430</v>
      </c>
      <c r="I876" s="16">
        <f t="shared" si="111"/>
        <v>20000430</v>
      </c>
      <c r="J876" s="16">
        <f t="shared" si="111"/>
        <v>9500430</v>
      </c>
    </row>
    <row r="877" spans="1:10" ht="24" x14ac:dyDescent="0.25">
      <c r="A877" s="18" t="s">
        <v>608</v>
      </c>
      <c r="B877" s="15">
        <v>731</v>
      </c>
      <c r="C877" s="15" t="s">
        <v>34</v>
      </c>
      <c r="D877" s="15" t="s">
        <v>55</v>
      </c>
      <c r="E877" s="15" t="s">
        <v>609</v>
      </c>
      <c r="F877" s="15"/>
      <c r="G877" s="16">
        <f t="shared" si="111"/>
        <v>20000430</v>
      </c>
      <c r="H877" s="16">
        <f t="shared" si="111"/>
        <v>9500430</v>
      </c>
      <c r="I877" s="16">
        <f t="shared" si="111"/>
        <v>20000430</v>
      </c>
      <c r="J877" s="16">
        <f t="shared" si="111"/>
        <v>9500430</v>
      </c>
    </row>
    <row r="878" spans="1:10" ht="24" x14ac:dyDescent="0.25">
      <c r="A878" s="20" t="s">
        <v>610</v>
      </c>
      <c r="B878" s="15">
        <v>731</v>
      </c>
      <c r="C878" s="15" t="s">
        <v>34</v>
      </c>
      <c r="D878" s="15" t="s">
        <v>55</v>
      </c>
      <c r="E878" s="15" t="s">
        <v>611</v>
      </c>
      <c r="F878" s="15"/>
      <c r="G878" s="16">
        <f>G879+G881</f>
        <v>20000430</v>
      </c>
      <c r="H878" s="16">
        <f t="shared" ref="H878:J878" si="112">H879+H881</f>
        <v>9500430</v>
      </c>
      <c r="I878" s="16">
        <f t="shared" si="112"/>
        <v>20000430</v>
      </c>
      <c r="J878" s="16">
        <f t="shared" si="112"/>
        <v>9500430</v>
      </c>
    </row>
    <row r="879" spans="1:10" ht="36" x14ac:dyDescent="0.25">
      <c r="A879" s="19" t="s">
        <v>612</v>
      </c>
      <c r="B879" s="15" t="s">
        <v>574</v>
      </c>
      <c r="C879" s="15" t="s">
        <v>34</v>
      </c>
      <c r="D879" s="15" t="s">
        <v>55</v>
      </c>
      <c r="E879" s="15" t="s">
        <v>613</v>
      </c>
      <c r="F879" s="15"/>
      <c r="G879" s="16">
        <f t="shared" si="111"/>
        <v>9500430</v>
      </c>
      <c r="H879" s="16">
        <f t="shared" si="111"/>
        <v>9500430</v>
      </c>
      <c r="I879" s="16">
        <f t="shared" si="111"/>
        <v>9500430</v>
      </c>
      <c r="J879" s="16">
        <f t="shared" si="111"/>
        <v>9500430</v>
      </c>
    </row>
    <row r="880" spans="1:10" ht="24" x14ac:dyDescent="0.25">
      <c r="A880" s="18" t="s">
        <v>30</v>
      </c>
      <c r="B880" s="15" t="s">
        <v>574</v>
      </c>
      <c r="C880" s="15" t="s">
        <v>34</v>
      </c>
      <c r="D880" s="15" t="s">
        <v>55</v>
      </c>
      <c r="E880" s="15" t="s">
        <v>613</v>
      </c>
      <c r="F880" s="15" t="s">
        <v>362</v>
      </c>
      <c r="G880" s="16">
        <v>9500430</v>
      </c>
      <c r="H880" s="16">
        <f>G880</f>
        <v>9500430</v>
      </c>
      <c r="I880" s="16">
        <v>9500430</v>
      </c>
      <c r="J880" s="16">
        <f>I880</f>
        <v>9500430</v>
      </c>
    </row>
    <row r="881" spans="1:10" ht="24" x14ac:dyDescent="0.25">
      <c r="A881" s="18" t="s">
        <v>614</v>
      </c>
      <c r="B881" s="15" t="s">
        <v>574</v>
      </c>
      <c r="C881" s="15" t="s">
        <v>34</v>
      </c>
      <c r="D881" s="15" t="s">
        <v>55</v>
      </c>
      <c r="E881" s="15" t="s">
        <v>615</v>
      </c>
      <c r="F881" s="15"/>
      <c r="G881" s="16">
        <f>G882</f>
        <v>10500000</v>
      </c>
      <c r="H881" s="16">
        <f t="shared" ref="H881:J881" si="113">H882</f>
        <v>0</v>
      </c>
      <c r="I881" s="16">
        <f t="shared" si="113"/>
        <v>10500000</v>
      </c>
      <c r="J881" s="16">
        <f t="shared" si="113"/>
        <v>0</v>
      </c>
    </row>
    <row r="882" spans="1:10" ht="24" x14ac:dyDescent="0.25">
      <c r="A882" s="18" t="s">
        <v>30</v>
      </c>
      <c r="B882" s="15" t="s">
        <v>574</v>
      </c>
      <c r="C882" s="15" t="s">
        <v>34</v>
      </c>
      <c r="D882" s="15" t="s">
        <v>55</v>
      </c>
      <c r="E882" s="15" t="s">
        <v>615</v>
      </c>
      <c r="F882" s="15" t="s">
        <v>362</v>
      </c>
      <c r="G882" s="16">
        <v>10500000</v>
      </c>
      <c r="H882" s="16"/>
      <c r="I882" s="16">
        <v>10500000</v>
      </c>
      <c r="J882" s="16"/>
    </row>
    <row r="883" spans="1:10" hidden="1" x14ac:dyDescent="0.25">
      <c r="A883" s="18" t="s">
        <v>249</v>
      </c>
      <c r="B883" s="15" t="s">
        <v>574</v>
      </c>
      <c r="C883" s="15" t="s">
        <v>34</v>
      </c>
      <c r="D883" s="15" t="s">
        <v>250</v>
      </c>
      <c r="E883" s="15"/>
      <c r="F883" s="15"/>
      <c r="G883" s="16">
        <f t="shared" ref="G883:J884" si="114">G884</f>
        <v>0</v>
      </c>
      <c r="H883" s="16">
        <f t="shared" si="114"/>
        <v>0</v>
      </c>
      <c r="I883" s="16">
        <f t="shared" si="114"/>
        <v>0</v>
      </c>
      <c r="J883" s="16">
        <f t="shared" si="114"/>
        <v>0</v>
      </c>
    </row>
    <row r="884" spans="1:10" ht="24" hidden="1" x14ac:dyDescent="0.25">
      <c r="A884" s="27" t="s">
        <v>251</v>
      </c>
      <c r="B884" s="15" t="s">
        <v>574</v>
      </c>
      <c r="C884" s="15" t="s">
        <v>34</v>
      </c>
      <c r="D884" s="15" t="s">
        <v>250</v>
      </c>
      <c r="E884" s="15" t="s">
        <v>66</v>
      </c>
      <c r="F884" s="15"/>
      <c r="G884" s="16">
        <f t="shared" si="114"/>
        <v>0</v>
      </c>
      <c r="H884" s="16">
        <f t="shared" si="114"/>
        <v>0</v>
      </c>
      <c r="I884" s="16">
        <f t="shared" si="114"/>
        <v>0</v>
      </c>
      <c r="J884" s="16">
        <f t="shared" si="114"/>
        <v>0</v>
      </c>
    </row>
    <row r="885" spans="1:10" ht="24" hidden="1" x14ac:dyDescent="0.25">
      <c r="A885" s="27" t="s">
        <v>252</v>
      </c>
      <c r="B885" s="15" t="s">
        <v>574</v>
      </c>
      <c r="C885" s="15" t="s">
        <v>34</v>
      </c>
      <c r="D885" s="15" t="s">
        <v>250</v>
      </c>
      <c r="E885" s="15" t="s">
        <v>253</v>
      </c>
      <c r="F885" s="15"/>
      <c r="G885" s="16">
        <f>G886+G893</f>
        <v>0</v>
      </c>
      <c r="H885" s="16">
        <f>H886+H893</f>
        <v>0</v>
      </c>
      <c r="I885" s="16">
        <f>I886+I893</f>
        <v>0</v>
      </c>
      <c r="J885" s="16">
        <f>J886+J893</f>
        <v>0</v>
      </c>
    </row>
    <row r="886" spans="1:10" ht="36" hidden="1" x14ac:dyDescent="0.25">
      <c r="A886" s="27" t="s">
        <v>616</v>
      </c>
      <c r="B886" s="15" t="s">
        <v>574</v>
      </c>
      <c r="C886" s="15" t="s">
        <v>34</v>
      </c>
      <c r="D886" s="15" t="s">
        <v>250</v>
      </c>
      <c r="E886" s="15" t="s">
        <v>617</v>
      </c>
      <c r="F886" s="15"/>
      <c r="G886" s="16">
        <f>G887+G891+G889</f>
        <v>0</v>
      </c>
      <c r="H886" s="16">
        <f t="shared" ref="H886:J886" si="115">H887+H891+H889</f>
        <v>0</v>
      </c>
      <c r="I886" s="16">
        <f t="shared" si="115"/>
        <v>0</v>
      </c>
      <c r="J886" s="16">
        <f t="shared" si="115"/>
        <v>0</v>
      </c>
    </row>
    <row r="887" spans="1:10" ht="36" hidden="1" x14ac:dyDescent="0.25">
      <c r="A887" s="20" t="s">
        <v>618</v>
      </c>
      <c r="B887" s="15" t="s">
        <v>574</v>
      </c>
      <c r="C887" s="15" t="s">
        <v>34</v>
      </c>
      <c r="D887" s="15" t="s">
        <v>250</v>
      </c>
      <c r="E887" s="15" t="s">
        <v>619</v>
      </c>
      <c r="F887" s="15"/>
      <c r="G887" s="16">
        <f>G888</f>
        <v>0</v>
      </c>
      <c r="H887" s="16">
        <f>H888</f>
        <v>0</v>
      </c>
      <c r="I887" s="16">
        <f>I888</f>
        <v>0</v>
      </c>
      <c r="J887" s="16">
        <f>J888</f>
        <v>0</v>
      </c>
    </row>
    <row r="888" spans="1:10" ht="24" hidden="1" x14ac:dyDescent="0.25">
      <c r="A888" s="18" t="s">
        <v>30</v>
      </c>
      <c r="B888" s="15" t="s">
        <v>574</v>
      </c>
      <c r="C888" s="15" t="s">
        <v>34</v>
      </c>
      <c r="D888" s="15" t="s">
        <v>250</v>
      </c>
      <c r="E888" s="15" t="s">
        <v>619</v>
      </c>
      <c r="F888" s="15" t="s">
        <v>362</v>
      </c>
      <c r="G888" s="16">
        <v>0</v>
      </c>
      <c r="H888" s="16"/>
      <c r="I888" s="16">
        <v>0</v>
      </c>
      <c r="J888" s="16"/>
    </row>
    <row r="889" spans="1:10" hidden="1" x14ac:dyDescent="0.25">
      <c r="A889" s="18" t="s">
        <v>89</v>
      </c>
      <c r="B889" s="15" t="s">
        <v>574</v>
      </c>
      <c r="C889" s="15" t="s">
        <v>34</v>
      </c>
      <c r="D889" s="15" t="s">
        <v>250</v>
      </c>
      <c r="E889" s="15" t="s">
        <v>620</v>
      </c>
      <c r="F889" s="15"/>
      <c r="G889" s="16">
        <f>G890</f>
        <v>0</v>
      </c>
      <c r="H889" s="16">
        <f t="shared" ref="H889:J889" si="116">H890</f>
        <v>0</v>
      </c>
      <c r="I889" s="16">
        <f t="shared" si="116"/>
        <v>0</v>
      </c>
      <c r="J889" s="16">
        <f t="shared" si="116"/>
        <v>0</v>
      </c>
    </row>
    <row r="890" spans="1:10" ht="24" hidden="1" x14ac:dyDescent="0.25">
      <c r="A890" s="18" t="s">
        <v>30</v>
      </c>
      <c r="B890" s="15" t="s">
        <v>574</v>
      </c>
      <c r="C890" s="15" t="s">
        <v>34</v>
      </c>
      <c r="D890" s="15" t="s">
        <v>250</v>
      </c>
      <c r="E890" s="15" t="s">
        <v>620</v>
      </c>
      <c r="F890" s="15" t="s">
        <v>362</v>
      </c>
      <c r="G890" s="16"/>
      <c r="H890" s="16"/>
      <c r="I890" s="16"/>
      <c r="J890" s="16"/>
    </row>
    <row r="891" spans="1:10" ht="48" hidden="1" x14ac:dyDescent="0.25">
      <c r="A891" s="20" t="s">
        <v>621</v>
      </c>
      <c r="B891" s="15" t="s">
        <v>574</v>
      </c>
      <c r="C891" s="15" t="s">
        <v>34</v>
      </c>
      <c r="D891" s="15" t="s">
        <v>250</v>
      </c>
      <c r="E891" s="15" t="s">
        <v>622</v>
      </c>
      <c r="F891" s="15"/>
      <c r="G891" s="16">
        <f>G892</f>
        <v>0</v>
      </c>
      <c r="H891" s="16">
        <f>H892</f>
        <v>0</v>
      </c>
      <c r="I891" s="16">
        <f>I892</f>
        <v>0</v>
      </c>
      <c r="J891" s="16">
        <f>J892</f>
        <v>0</v>
      </c>
    </row>
    <row r="892" spans="1:10" hidden="1" x14ac:dyDescent="0.25">
      <c r="A892" s="18" t="s">
        <v>62</v>
      </c>
      <c r="B892" s="15" t="s">
        <v>574</v>
      </c>
      <c r="C892" s="15" t="s">
        <v>34</v>
      </c>
      <c r="D892" s="15" t="s">
        <v>250</v>
      </c>
      <c r="E892" s="15" t="s">
        <v>622</v>
      </c>
      <c r="F892" s="15" t="s">
        <v>623</v>
      </c>
      <c r="G892" s="16">
        <v>0</v>
      </c>
      <c r="H892" s="16"/>
      <c r="I892" s="16">
        <v>0</v>
      </c>
      <c r="J892" s="16"/>
    </row>
    <row r="893" spans="1:10" ht="36" hidden="1" x14ac:dyDescent="0.25">
      <c r="A893" s="18" t="s">
        <v>624</v>
      </c>
      <c r="B893" s="15" t="s">
        <v>574</v>
      </c>
      <c r="C893" s="15" t="s">
        <v>34</v>
      </c>
      <c r="D893" s="15" t="s">
        <v>250</v>
      </c>
      <c r="E893" s="15" t="s">
        <v>625</v>
      </c>
      <c r="F893" s="15"/>
      <c r="G893" s="16">
        <f t="shared" ref="G893:J894" si="117">G894</f>
        <v>0</v>
      </c>
      <c r="H893" s="16">
        <f t="shared" si="117"/>
        <v>0</v>
      </c>
      <c r="I893" s="16">
        <f t="shared" si="117"/>
        <v>0</v>
      </c>
      <c r="J893" s="16">
        <f t="shared" si="117"/>
        <v>0</v>
      </c>
    </row>
    <row r="894" spans="1:10" ht="24" hidden="1" x14ac:dyDescent="0.25">
      <c r="A894" s="19" t="s">
        <v>626</v>
      </c>
      <c r="B894" s="15" t="s">
        <v>574</v>
      </c>
      <c r="C894" s="15" t="s">
        <v>34</v>
      </c>
      <c r="D894" s="15" t="s">
        <v>250</v>
      </c>
      <c r="E894" s="15" t="s">
        <v>627</v>
      </c>
      <c r="F894" s="15"/>
      <c r="G894" s="16">
        <f t="shared" si="117"/>
        <v>0</v>
      </c>
      <c r="H894" s="16">
        <f t="shared" si="117"/>
        <v>0</v>
      </c>
      <c r="I894" s="16">
        <f t="shared" si="117"/>
        <v>0</v>
      </c>
      <c r="J894" s="16">
        <f t="shared" si="117"/>
        <v>0</v>
      </c>
    </row>
    <row r="895" spans="1:10" ht="24" hidden="1" x14ac:dyDescent="0.25">
      <c r="A895" s="18" t="s">
        <v>30</v>
      </c>
      <c r="B895" s="15" t="s">
        <v>574</v>
      </c>
      <c r="C895" s="15" t="s">
        <v>34</v>
      </c>
      <c r="D895" s="15" t="s">
        <v>250</v>
      </c>
      <c r="E895" s="15" t="s">
        <v>627</v>
      </c>
      <c r="F895" s="15" t="s">
        <v>362</v>
      </c>
      <c r="G895" s="16">
        <v>0</v>
      </c>
      <c r="H895" s="16"/>
      <c r="I895" s="16">
        <v>0</v>
      </c>
      <c r="J895" s="16"/>
    </row>
    <row r="896" spans="1:10" x14ac:dyDescent="0.25">
      <c r="A896" s="18" t="s">
        <v>628</v>
      </c>
      <c r="B896" s="15" t="s">
        <v>574</v>
      </c>
      <c r="C896" s="15" t="s">
        <v>34</v>
      </c>
      <c r="D896" s="15" t="s">
        <v>356</v>
      </c>
      <c r="E896" s="15"/>
      <c r="F896" s="15"/>
      <c r="G896" s="16">
        <f>G897+G924</f>
        <v>171762076.45000002</v>
      </c>
      <c r="H896" s="16">
        <f>H897+H924</f>
        <v>45150322.590000004</v>
      </c>
      <c r="I896" s="16">
        <f>I897+I924</f>
        <v>171762076.45000002</v>
      </c>
      <c r="J896" s="16">
        <f>J897+J924</f>
        <v>45150322.590000004</v>
      </c>
    </row>
    <row r="897" spans="1:10" ht="24" x14ac:dyDescent="0.25">
      <c r="A897" s="18" t="s">
        <v>606</v>
      </c>
      <c r="B897" s="15" t="s">
        <v>574</v>
      </c>
      <c r="C897" s="15" t="s">
        <v>34</v>
      </c>
      <c r="D897" s="15" t="s">
        <v>356</v>
      </c>
      <c r="E897" s="15" t="s">
        <v>607</v>
      </c>
      <c r="F897" s="15"/>
      <c r="G897" s="16">
        <f>G898</f>
        <v>167917076.45000002</v>
      </c>
      <c r="H897" s="16">
        <f>H898</f>
        <v>45150322.590000004</v>
      </c>
      <c r="I897" s="16">
        <f>I898</f>
        <v>167917076.45000002</v>
      </c>
      <c r="J897" s="16">
        <f>J898</f>
        <v>45150322.590000004</v>
      </c>
    </row>
    <row r="898" spans="1:10" ht="24" x14ac:dyDescent="0.25">
      <c r="A898" s="18" t="s">
        <v>629</v>
      </c>
      <c r="B898" s="15" t="s">
        <v>574</v>
      </c>
      <c r="C898" s="15" t="s">
        <v>34</v>
      </c>
      <c r="D898" s="15" t="s">
        <v>356</v>
      </c>
      <c r="E898" s="15" t="s">
        <v>630</v>
      </c>
      <c r="F898" s="15"/>
      <c r="G898" s="16">
        <f>G899+G908</f>
        <v>167917076.45000002</v>
      </c>
      <c r="H898" s="16">
        <f>H899+H908</f>
        <v>45150322.590000004</v>
      </c>
      <c r="I898" s="16">
        <f>I899+I908</f>
        <v>167917076.45000002</v>
      </c>
      <c r="J898" s="16">
        <f>J899+J908</f>
        <v>45150322.590000004</v>
      </c>
    </row>
    <row r="899" spans="1:10" ht="36" hidden="1" x14ac:dyDescent="0.25">
      <c r="A899" s="20" t="s">
        <v>631</v>
      </c>
      <c r="B899" s="15" t="s">
        <v>574</v>
      </c>
      <c r="C899" s="15" t="s">
        <v>34</v>
      </c>
      <c r="D899" s="15" t="s">
        <v>356</v>
      </c>
      <c r="E899" s="15" t="s">
        <v>632</v>
      </c>
      <c r="F899" s="15"/>
      <c r="G899" s="16">
        <f>G900+G902+G906+G904</f>
        <v>0</v>
      </c>
      <c r="H899" s="16">
        <f>H900+H902+H906+H904</f>
        <v>0</v>
      </c>
      <c r="I899" s="16">
        <f>I900+I902+I906+I904</f>
        <v>0</v>
      </c>
      <c r="J899" s="16">
        <f>J900+J902+J906+J904</f>
        <v>0</v>
      </c>
    </row>
    <row r="900" spans="1:10" ht="24" hidden="1" x14ac:dyDescent="0.25">
      <c r="A900" s="19" t="s">
        <v>633</v>
      </c>
      <c r="B900" s="15" t="s">
        <v>574</v>
      </c>
      <c r="C900" s="15" t="s">
        <v>34</v>
      </c>
      <c r="D900" s="15" t="s">
        <v>356</v>
      </c>
      <c r="E900" s="15" t="s">
        <v>634</v>
      </c>
      <c r="F900" s="15"/>
      <c r="G900" s="16">
        <f>SUM(G901:G901)</f>
        <v>0</v>
      </c>
      <c r="H900" s="16">
        <f>SUM(H901:H901)</f>
        <v>0</v>
      </c>
      <c r="I900" s="16">
        <f>SUM(I901:I901)</f>
        <v>0</v>
      </c>
      <c r="J900" s="16">
        <f>SUM(J901:J901)</f>
        <v>0</v>
      </c>
    </row>
    <row r="901" spans="1:10" ht="24" hidden="1" x14ac:dyDescent="0.25">
      <c r="A901" s="18" t="s">
        <v>30</v>
      </c>
      <c r="B901" s="15" t="s">
        <v>574</v>
      </c>
      <c r="C901" s="15" t="s">
        <v>34</v>
      </c>
      <c r="D901" s="15" t="s">
        <v>356</v>
      </c>
      <c r="E901" s="15" t="s">
        <v>634</v>
      </c>
      <c r="F901" s="15" t="s">
        <v>362</v>
      </c>
      <c r="G901" s="16"/>
      <c r="H901" s="16"/>
      <c r="I901" s="16"/>
      <c r="J901" s="16"/>
    </row>
    <row r="902" spans="1:10" ht="24" hidden="1" x14ac:dyDescent="0.25">
      <c r="A902" s="18" t="s">
        <v>635</v>
      </c>
      <c r="B902" s="15" t="s">
        <v>574</v>
      </c>
      <c r="C902" s="15" t="s">
        <v>34</v>
      </c>
      <c r="D902" s="15" t="s">
        <v>356</v>
      </c>
      <c r="E902" s="15" t="s">
        <v>636</v>
      </c>
      <c r="F902" s="15"/>
      <c r="G902" s="16">
        <f>G903</f>
        <v>0</v>
      </c>
      <c r="H902" s="16">
        <f>H903</f>
        <v>0</v>
      </c>
      <c r="I902" s="16">
        <f>I903</f>
        <v>0</v>
      </c>
      <c r="J902" s="16">
        <f>J903</f>
        <v>0</v>
      </c>
    </row>
    <row r="903" spans="1:10" ht="24" hidden="1" x14ac:dyDescent="0.25">
      <c r="A903" s="18" t="s">
        <v>30</v>
      </c>
      <c r="B903" s="15" t="s">
        <v>574</v>
      </c>
      <c r="C903" s="15" t="s">
        <v>34</v>
      </c>
      <c r="D903" s="15" t="s">
        <v>356</v>
      </c>
      <c r="E903" s="15" t="s">
        <v>636</v>
      </c>
      <c r="F903" s="15" t="s">
        <v>362</v>
      </c>
      <c r="G903" s="16"/>
      <c r="H903" s="16"/>
      <c r="I903" s="16"/>
      <c r="J903" s="16"/>
    </row>
    <row r="904" spans="1:10" ht="24" hidden="1" x14ac:dyDescent="0.25">
      <c r="A904" s="20" t="s">
        <v>637</v>
      </c>
      <c r="B904" s="15" t="s">
        <v>574</v>
      </c>
      <c r="C904" s="15" t="s">
        <v>34</v>
      </c>
      <c r="D904" s="15" t="s">
        <v>356</v>
      </c>
      <c r="E904" s="15" t="s">
        <v>638</v>
      </c>
      <c r="F904" s="15"/>
      <c r="G904" s="16">
        <f>G905</f>
        <v>0</v>
      </c>
      <c r="H904" s="16">
        <f>H905</f>
        <v>0</v>
      </c>
      <c r="I904" s="16">
        <f>I905</f>
        <v>0</v>
      </c>
      <c r="J904" s="16">
        <f>J905</f>
        <v>0</v>
      </c>
    </row>
    <row r="905" spans="1:10" ht="24" hidden="1" x14ac:dyDescent="0.25">
      <c r="A905" s="18" t="s">
        <v>30</v>
      </c>
      <c r="B905" s="15" t="s">
        <v>574</v>
      </c>
      <c r="C905" s="15" t="s">
        <v>34</v>
      </c>
      <c r="D905" s="15" t="s">
        <v>356</v>
      </c>
      <c r="E905" s="15" t="s">
        <v>638</v>
      </c>
      <c r="F905" s="15" t="s">
        <v>362</v>
      </c>
      <c r="G905" s="16">
        <v>0</v>
      </c>
      <c r="H905" s="16"/>
      <c r="I905" s="16">
        <v>0</v>
      </c>
      <c r="J905" s="16"/>
    </row>
    <row r="906" spans="1:10" ht="24" hidden="1" x14ac:dyDescent="0.25">
      <c r="A906" s="18" t="s">
        <v>635</v>
      </c>
      <c r="B906" s="15" t="s">
        <v>574</v>
      </c>
      <c r="C906" s="15" t="s">
        <v>34</v>
      </c>
      <c r="D906" s="15" t="s">
        <v>356</v>
      </c>
      <c r="E906" s="15" t="s">
        <v>639</v>
      </c>
      <c r="F906" s="15"/>
      <c r="G906" s="16">
        <f>G907</f>
        <v>0</v>
      </c>
      <c r="H906" s="16">
        <f>H907</f>
        <v>0</v>
      </c>
      <c r="I906" s="16">
        <f>I907</f>
        <v>0</v>
      </c>
      <c r="J906" s="16">
        <f>J907</f>
        <v>0</v>
      </c>
    </row>
    <row r="907" spans="1:10" ht="24" hidden="1" x14ac:dyDescent="0.25">
      <c r="A907" s="18" t="s">
        <v>30</v>
      </c>
      <c r="B907" s="15" t="s">
        <v>574</v>
      </c>
      <c r="C907" s="15" t="s">
        <v>34</v>
      </c>
      <c r="D907" s="15" t="s">
        <v>356</v>
      </c>
      <c r="E907" s="15" t="s">
        <v>639</v>
      </c>
      <c r="F907" s="15" t="s">
        <v>362</v>
      </c>
      <c r="G907" s="16"/>
      <c r="H907" s="16"/>
      <c r="I907" s="16"/>
      <c r="J907" s="16"/>
    </row>
    <row r="908" spans="1:10" ht="36" x14ac:dyDescent="0.25">
      <c r="A908" s="18" t="s">
        <v>640</v>
      </c>
      <c r="B908" s="15" t="s">
        <v>574</v>
      </c>
      <c r="C908" s="15" t="s">
        <v>34</v>
      </c>
      <c r="D908" s="15" t="s">
        <v>356</v>
      </c>
      <c r="E908" s="15" t="s">
        <v>641</v>
      </c>
      <c r="F908" s="15"/>
      <c r="G908" s="16">
        <f>G915+G917+G922+G913+G919+G909+G911</f>
        <v>167917076.45000002</v>
      </c>
      <c r="H908" s="16">
        <f>H915+H917+H922+H913+H919+H909+H911</f>
        <v>45150322.590000004</v>
      </c>
      <c r="I908" s="16">
        <f>I915+I917+I922+I913+I919+I909+I911</f>
        <v>167917076.45000002</v>
      </c>
      <c r="J908" s="16">
        <f>J915+J917+J922+J913+J919+J909+J911</f>
        <v>45150322.590000004</v>
      </c>
    </row>
    <row r="909" spans="1:10" ht="36" x14ac:dyDescent="0.25">
      <c r="A909" s="18" t="s">
        <v>642</v>
      </c>
      <c r="B909" s="15" t="s">
        <v>574</v>
      </c>
      <c r="C909" s="15" t="s">
        <v>34</v>
      </c>
      <c r="D909" s="15" t="s">
        <v>356</v>
      </c>
      <c r="E909" s="15" t="s">
        <v>643</v>
      </c>
      <c r="F909" s="15"/>
      <c r="G909" s="16">
        <f>G910</f>
        <v>45150322.590000004</v>
      </c>
      <c r="H909" s="16">
        <f>H910</f>
        <v>45150322.590000004</v>
      </c>
      <c r="I909" s="16">
        <f>I910</f>
        <v>45150322.590000004</v>
      </c>
      <c r="J909" s="16">
        <f>J910</f>
        <v>45150322.590000004</v>
      </c>
    </row>
    <row r="910" spans="1:10" ht="24" x14ac:dyDescent="0.25">
      <c r="A910" s="18" t="s">
        <v>30</v>
      </c>
      <c r="B910" s="15" t="s">
        <v>574</v>
      </c>
      <c r="C910" s="15" t="s">
        <v>34</v>
      </c>
      <c r="D910" s="15" t="s">
        <v>356</v>
      </c>
      <c r="E910" s="15" t="s">
        <v>643</v>
      </c>
      <c r="F910" s="15" t="s">
        <v>362</v>
      </c>
      <c r="G910" s="16">
        <v>45150322.590000004</v>
      </c>
      <c r="H910" s="16">
        <f>G910</f>
        <v>45150322.590000004</v>
      </c>
      <c r="I910" s="16">
        <v>45150322.590000004</v>
      </c>
      <c r="J910" s="16">
        <f>I910</f>
        <v>45150322.590000004</v>
      </c>
    </row>
    <row r="911" spans="1:10" ht="48" x14ac:dyDescent="0.25">
      <c r="A911" s="18" t="s">
        <v>644</v>
      </c>
      <c r="B911" s="15" t="s">
        <v>574</v>
      </c>
      <c r="C911" s="15" t="s">
        <v>34</v>
      </c>
      <c r="D911" s="15" t="s">
        <v>356</v>
      </c>
      <c r="E911" s="15" t="s">
        <v>645</v>
      </c>
      <c r="F911" s="15"/>
      <c r="G911" s="16">
        <f>G912</f>
        <v>456063.86</v>
      </c>
      <c r="H911" s="16">
        <f>H912</f>
        <v>0</v>
      </c>
      <c r="I911" s="16">
        <f>I912</f>
        <v>456063.86</v>
      </c>
      <c r="J911" s="16">
        <f>J912</f>
        <v>0</v>
      </c>
    </row>
    <row r="912" spans="1:10" ht="24" x14ac:dyDescent="0.25">
      <c r="A912" s="18" t="s">
        <v>30</v>
      </c>
      <c r="B912" s="15" t="s">
        <v>574</v>
      </c>
      <c r="C912" s="15" t="s">
        <v>34</v>
      </c>
      <c r="D912" s="15" t="s">
        <v>356</v>
      </c>
      <c r="E912" s="15" t="s">
        <v>645</v>
      </c>
      <c r="F912" s="15" t="s">
        <v>362</v>
      </c>
      <c r="G912" s="16">
        <v>456063.86</v>
      </c>
      <c r="H912" s="16"/>
      <c r="I912" s="16">
        <v>456063.86</v>
      </c>
      <c r="J912" s="16"/>
    </row>
    <row r="913" spans="1:10" ht="24" hidden="1" x14ac:dyDescent="0.25">
      <c r="A913" s="18" t="s">
        <v>646</v>
      </c>
      <c r="B913" s="15" t="s">
        <v>574</v>
      </c>
      <c r="C913" s="15" t="s">
        <v>34</v>
      </c>
      <c r="D913" s="15" t="s">
        <v>356</v>
      </c>
      <c r="E913" s="15" t="s">
        <v>647</v>
      </c>
      <c r="F913" s="15"/>
      <c r="G913" s="16">
        <f>G914</f>
        <v>0</v>
      </c>
      <c r="H913" s="16">
        <f>H914</f>
        <v>0</v>
      </c>
      <c r="I913" s="16">
        <f>I914</f>
        <v>0</v>
      </c>
      <c r="J913" s="16">
        <f>J914</f>
        <v>0</v>
      </c>
    </row>
    <row r="914" spans="1:10" ht="38.25" hidden="1" customHeight="1" x14ac:dyDescent="0.25">
      <c r="A914" s="18" t="s">
        <v>30</v>
      </c>
      <c r="B914" s="15" t="s">
        <v>574</v>
      </c>
      <c r="C914" s="15" t="s">
        <v>34</v>
      </c>
      <c r="D914" s="15" t="s">
        <v>356</v>
      </c>
      <c r="E914" s="15" t="s">
        <v>647</v>
      </c>
      <c r="F914" s="15" t="s">
        <v>362</v>
      </c>
      <c r="G914" s="16"/>
      <c r="H914" s="16"/>
      <c r="I914" s="16"/>
      <c r="J914" s="16"/>
    </row>
    <row r="915" spans="1:10" ht="24" x14ac:dyDescent="0.25">
      <c r="A915" s="18" t="s">
        <v>648</v>
      </c>
      <c r="B915" s="15" t="s">
        <v>574</v>
      </c>
      <c r="C915" s="15" t="s">
        <v>34</v>
      </c>
      <c r="D915" s="15" t="s">
        <v>356</v>
      </c>
      <c r="E915" s="15" t="s">
        <v>649</v>
      </c>
      <c r="F915" s="15"/>
      <c r="G915" s="16">
        <f>G916</f>
        <v>110000000</v>
      </c>
      <c r="H915" s="16">
        <f>H916</f>
        <v>0</v>
      </c>
      <c r="I915" s="16">
        <f>I916</f>
        <v>110000000</v>
      </c>
      <c r="J915" s="16">
        <f>J916</f>
        <v>0</v>
      </c>
    </row>
    <row r="916" spans="1:10" ht="24" x14ac:dyDescent="0.25">
      <c r="A916" s="18" t="s">
        <v>30</v>
      </c>
      <c r="B916" s="15" t="s">
        <v>574</v>
      </c>
      <c r="C916" s="15" t="s">
        <v>34</v>
      </c>
      <c r="D916" s="15" t="s">
        <v>356</v>
      </c>
      <c r="E916" s="15" t="s">
        <v>649</v>
      </c>
      <c r="F916" s="15" t="s">
        <v>362</v>
      </c>
      <c r="G916" s="16">
        <v>110000000</v>
      </c>
      <c r="H916" s="16"/>
      <c r="I916" s="16">
        <v>110000000</v>
      </c>
      <c r="J916" s="16"/>
    </row>
    <row r="917" spans="1:10" ht="36" x14ac:dyDescent="0.25">
      <c r="A917" s="18" t="s">
        <v>650</v>
      </c>
      <c r="B917" s="15" t="s">
        <v>574</v>
      </c>
      <c r="C917" s="15" t="s">
        <v>34</v>
      </c>
      <c r="D917" s="15" t="s">
        <v>356</v>
      </c>
      <c r="E917" s="15" t="s">
        <v>651</v>
      </c>
      <c r="F917" s="15"/>
      <c r="G917" s="16">
        <f>G918</f>
        <v>12310690</v>
      </c>
      <c r="H917" s="16">
        <f>H918</f>
        <v>0</v>
      </c>
      <c r="I917" s="16">
        <f>I918</f>
        <v>12310690</v>
      </c>
      <c r="J917" s="16">
        <f>J918</f>
        <v>0</v>
      </c>
    </row>
    <row r="918" spans="1:10" ht="24" x14ac:dyDescent="0.25">
      <c r="A918" s="18" t="s">
        <v>30</v>
      </c>
      <c r="B918" s="15" t="s">
        <v>574</v>
      </c>
      <c r="C918" s="15" t="s">
        <v>34</v>
      </c>
      <c r="D918" s="15" t="s">
        <v>356</v>
      </c>
      <c r="E918" s="15" t="s">
        <v>651</v>
      </c>
      <c r="F918" s="15" t="s">
        <v>362</v>
      </c>
      <c r="G918" s="16">
        <v>12310690</v>
      </c>
      <c r="H918" s="16"/>
      <c r="I918" s="16">
        <v>12310690</v>
      </c>
      <c r="J918" s="16"/>
    </row>
    <row r="919" spans="1:10" ht="48" hidden="1" x14ac:dyDescent="0.25">
      <c r="A919" s="20" t="s">
        <v>652</v>
      </c>
      <c r="B919" s="15" t="s">
        <v>574</v>
      </c>
      <c r="C919" s="15" t="s">
        <v>34</v>
      </c>
      <c r="D919" s="15" t="s">
        <v>356</v>
      </c>
      <c r="E919" s="15" t="s">
        <v>653</v>
      </c>
      <c r="F919" s="15"/>
      <c r="G919" s="16">
        <f>SUM(G920:G921)</f>
        <v>0</v>
      </c>
      <c r="H919" s="16">
        <f>SUM(H920:H921)</f>
        <v>0</v>
      </c>
      <c r="I919" s="16">
        <f>SUM(I920:I921)</f>
        <v>0</v>
      </c>
      <c r="J919" s="16">
        <f>SUM(J920:J921)</f>
        <v>0</v>
      </c>
    </row>
    <row r="920" spans="1:10" ht="24" hidden="1" x14ac:dyDescent="0.25">
      <c r="A920" s="18" t="s">
        <v>30</v>
      </c>
      <c r="B920" s="15" t="s">
        <v>574</v>
      </c>
      <c r="C920" s="15" t="s">
        <v>34</v>
      </c>
      <c r="D920" s="15" t="s">
        <v>356</v>
      </c>
      <c r="E920" s="15" t="s">
        <v>653</v>
      </c>
      <c r="F920" s="15" t="s">
        <v>362</v>
      </c>
      <c r="G920" s="16">
        <v>0</v>
      </c>
      <c r="H920" s="16"/>
      <c r="I920" s="16">
        <v>0</v>
      </c>
      <c r="J920" s="16"/>
    </row>
    <row r="921" spans="1:10" ht="24" hidden="1" x14ac:dyDescent="0.25">
      <c r="A921" s="18" t="s">
        <v>592</v>
      </c>
      <c r="B921" s="15" t="s">
        <v>574</v>
      </c>
      <c r="C921" s="15" t="s">
        <v>34</v>
      </c>
      <c r="D921" s="15" t="s">
        <v>356</v>
      </c>
      <c r="E921" s="15" t="s">
        <v>653</v>
      </c>
      <c r="F921" s="15" t="s">
        <v>654</v>
      </c>
      <c r="G921" s="16">
        <v>0</v>
      </c>
      <c r="H921" s="16"/>
      <c r="I921" s="16">
        <v>0</v>
      </c>
      <c r="J921" s="16"/>
    </row>
    <row r="922" spans="1:10" ht="36" hidden="1" x14ac:dyDescent="0.2">
      <c r="A922" s="35" t="s">
        <v>655</v>
      </c>
      <c r="B922" s="15" t="s">
        <v>574</v>
      </c>
      <c r="C922" s="15" t="s">
        <v>34</v>
      </c>
      <c r="D922" s="15" t="s">
        <v>356</v>
      </c>
      <c r="E922" s="15" t="s">
        <v>656</v>
      </c>
      <c r="F922" s="15"/>
      <c r="G922" s="16">
        <f>G923</f>
        <v>0</v>
      </c>
      <c r="H922" s="16">
        <f>H923</f>
        <v>0</v>
      </c>
      <c r="I922" s="16">
        <f>I923</f>
        <v>0</v>
      </c>
      <c r="J922" s="16">
        <f>J923</f>
        <v>0</v>
      </c>
    </row>
    <row r="923" spans="1:10" ht="24" hidden="1" x14ac:dyDescent="0.25">
      <c r="A923" s="18" t="s">
        <v>30</v>
      </c>
      <c r="B923" s="15" t="s">
        <v>574</v>
      </c>
      <c r="C923" s="15" t="s">
        <v>34</v>
      </c>
      <c r="D923" s="15" t="s">
        <v>356</v>
      </c>
      <c r="E923" s="15" t="s">
        <v>656</v>
      </c>
      <c r="F923" s="15" t="s">
        <v>362</v>
      </c>
      <c r="G923" s="16">
        <v>0</v>
      </c>
      <c r="H923" s="16"/>
      <c r="I923" s="16">
        <v>0</v>
      </c>
      <c r="J923" s="16"/>
    </row>
    <row r="924" spans="1:10" ht="36" x14ac:dyDescent="0.25">
      <c r="A924" s="18" t="s">
        <v>657</v>
      </c>
      <c r="B924" s="15" t="s">
        <v>574</v>
      </c>
      <c r="C924" s="15" t="s">
        <v>34</v>
      </c>
      <c r="D924" s="15" t="s">
        <v>356</v>
      </c>
      <c r="E924" s="15" t="s">
        <v>658</v>
      </c>
      <c r="F924" s="15"/>
      <c r="G924" s="16">
        <f t="shared" ref="G924:J926" si="118">G925</f>
        <v>3845000</v>
      </c>
      <c r="H924" s="16">
        <f t="shared" si="118"/>
        <v>0</v>
      </c>
      <c r="I924" s="16">
        <f t="shared" si="118"/>
        <v>3845000</v>
      </c>
      <c r="J924" s="16">
        <f t="shared" si="118"/>
        <v>0</v>
      </c>
    </row>
    <row r="925" spans="1:10" ht="36" x14ac:dyDescent="0.25">
      <c r="A925" s="18" t="s">
        <v>659</v>
      </c>
      <c r="B925" s="15" t="s">
        <v>574</v>
      </c>
      <c r="C925" s="15" t="s">
        <v>34</v>
      </c>
      <c r="D925" s="15" t="s">
        <v>356</v>
      </c>
      <c r="E925" s="15" t="s">
        <v>660</v>
      </c>
      <c r="F925" s="15"/>
      <c r="G925" s="16">
        <f t="shared" si="118"/>
        <v>3845000</v>
      </c>
      <c r="H925" s="16">
        <f t="shared" si="118"/>
        <v>0</v>
      </c>
      <c r="I925" s="16">
        <f t="shared" si="118"/>
        <v>3845000</v>
      </c>
      <c r="J925" s="16">
        <f t="shared" si="118"/>
        <v>0</v>
      </c>
    </row>
    <row r="926" spans="1:10" ht="24" x14ac:dyDescent="0.25">
      <c r="A926" s="27" t="s">
        <v>661</v>
      </c>
      <c r="B926" s="15" t="s">
        <v>574</v>
      </c>
      <c r="C926" s="15" t="s">
        <v>34</v>
      </c>
      <c r="D926" s="15" t="s">
        <v>356</v>
      </c>
      <c r="E926" s="33" t="s">
        <v>662</v>
      </c>
      <c r="F926" s="15"/>
      <c r="G926" s="16">
        <f t="shared" si="118"/>
        <v>3845000</v>
      </c>
      <c r="H926" s="16">
        <f t="shared" si="118"/>
        <v>0</v>
      </c>
      <c r="I926" s="16">
        <f t="shared" si="118"/>
        <v>3845000</v>
      </c>
      <c r="J926" s="16">
        <f t="shared" si="118"/>
        <v>0</v>
      </c>
    </row>
    <row r="927" spans="1:10" ht="24" x14ac:dyDescent="0.25">
      <c r="A927" s="18" t="s">
        <v>30</v>
      </c>
      <c r="B927" s="15" t="s">
        <v>574</v>
      </c>
      <c r="C927" s="15" t="s">
        <v>34</v>
      </c>
      <c r="D927" s="15" t="s">
        <v>356</v>
      </c>
      <c r="E927" s="33" t="s">
        <v>662</v>
      </c>
      <c r="F927" s="15" t="s">
        <v>362</v>
      </c>
      <c r="G927" s="16">
        <v>3845000</v>
      </c>
      <c r="H927" s="16"/>
      <c r="I927" s="16">
        <v>3845000</v>
      </c>
      <c r="J927" s="16"/>
    </row>
    <row r="928" spans="1:10" hidden="1" x14ac:dyDescent="0.25">
      <c r="A928" s="18" t="s">
        <v>163</v>
      </c>
      <c r="B928" s="15" t="s">
        <v>574</v>
      </c>
      <c r="C928" s="15" t="s">
        <v>34</v>
      </c>
      <c r="D928" s="15" t="s">
        <v>164</v>
      </c>
      <c r="E928" s="15"/>
      <c r="F928" s="15"/>
      <c r="G928" s="16">
        <f t="shared" ref="G928:J932" si="119">G929</f>
        <v>0</v>
      </c>
      <c r="H928" s="16">
        <f t="shared" si="119"/>
        <v>0</v>
      </c>
      <c r="I928" s="16">
        <f t="shared" si="119"/>
        <v>0</v>
      </c>
      <c r="J928" s="16">
        <f t="shared" si="119"/>
        <v>0</v>
      </c>
    </row>
    <row r="929" spans="1:10" ht="24" hidden="1" x14ac:dyDescent="0.25">
      <c r="A929" s="27" t="s">
        <v>251</v>
      </c>
      <c r="B929" s="15" t="s">
        <v>574</v>
      </c>
      <c r="C929" s="15" t="s">
        <v>34</v>
      </c>
      <c r="D929" s="15" t="s">
        <v>164</v>
      </c>
      <c r="E929" s="15" t="s">
        <v>66</v>
      </c>
      <c r="F929" s="15"/>
      <c r="G929" s="16">
        <f t="shared" si="119"/>
        <v>0</v>
      </c>
      <c r="H929" s="16">
        <f t="shared" si="119"/>
        <v>0</v>
      </c>
      <c r="I929" s="16">
        <f t="shared" si="119"/>
        <v>0</v>
      </c>
      <c r="J929" s="16">
        <f t="shared" si="119"/>
        <v>0</v>
      </c>
    </row>
    <row r="930" spans="1:10" ht="24" hidden="1" x14ac:dyDescent="0.25">
      <c r="A930" s="27" t="s">
        <v>663</v>
      </c>
      <c r="B930" s="15" t="s">
        <v>574</v>
      </c>
      <c r="C930" s="15" t="s">
        <v>34</v>
      </c>
      <c r="D930" s="15" t="s">
        <v>164</v>
      </c>
      <c r="E930" s="15" t="s">
        <v>253</v>
      </c>
      <c r="F930" s="15"/>
      <c r="G930" s="16">
        <f t="shared" si="119"/>
        <v>0</v>
      </c>
      <c r="H930" s="16">
        <f t="shared" si="119"/>
        <v>0</v>
      </c>
      <c r="I930" s="16">
        <f t="shared" si="119"/>
        <v>0</v>
      </c>
      <c r="J930" s="16">
        <f t="shared" si="119"/>
        <v>0</v>
      </c>
    </row>
    <row r="931" spans="1:10" ht="48" hidden="1" x14ac:dyDescent="0.25">
      <c r="A931" s="27" t="s">
        <v>664</v>
      </c>
      <c r="B931" s="15" t="s">
        <v>574</v>
      </c>
      <c r="C931" s="15" t="s">
        <v>34</v>
      </c>
      <c r="D931" s="15" t="s">
        <v>164</v>
      </c>
      <c r="E931" s="15" t="s">
        <v>617</v>
      </c>
      <c r="F931" s="15"/>
      <c r="G931" s="16">
        <f t="shared" si="119"/>
        <v>0</v>
      </c>
      <c r="H931" s="16">
        <f t="shared" si="119"/>
        <v>0</v>
      </c>
      <c r="I931" s="16">
        <f t="shared" si="119"/>
        <v>0</v>
      </c>
      <c r="J931" s="16">
        <f t="shared" si="119"/>
        <v>0</v>
      </c>
    </row>
    <row r="932" spans="1:10" ht="48" hidden="1" x14ac:dyDescent="0.25">
      <c r="A932" s="18" t="s">
        <v>665</v>
      </c>
      <c r="B932" s="15" t="s">
        <v>574</v>
      </c>
      <c r="C932" s="15" t="s">
        <v>34</v>
      </c>
      <c r="D932" s="15" t="s">
        <v>164</v>
      </c>
      <c r="E932" s="15" t="s">
        <v>666</v>
      </c>
      <c r="F932" s="15"/>
      <c r="G932" s="16">
        <f t="shared" si="119"/>
        <v>0</v>
      </c>
      <c r="H932" s="16">
        <f t="shared" si="119"/>
        <v>0</v>
      </c>
      <c r="I932" s="16">
        <f t="shared" si="119"/>
        <v>0</v>
      </c>
      <c r="J932" s="16">
        <f t="shared" si="119"/>
        <v>0</v>
      </c>
    </row>
    <row r="933" spans="1:10" ht="48" hidden="1" x14ac:dyDescent="0.25">
      <c r="A933" s="18" t="s">
        <v>27</v>
      </c>
      <c r="B933" s="15" t="s">
        <v>574</v>
      </c>
      <c r="C933" s="15" t="s">
        <v>34</v>
      </c>
      <c r="D933" s="15" t="s">
        <v>164</v>
      </c>
      <c r="E933" s="15" t="s">
        <v>666</v>
      </c>
      <c r="F933" s="15" t="s">
        <v>667</v>
      </c>
      <c r="G933" s="16">
        <v>0</v>
      </c>
      <c r="H933" s="16">
        <f>G933</f>
        <v>0</v>
      </c>
      <c r="I933" s="16">
        <v>0</v>
      </c>
      <c r="J933" s="16">
        <f>I933</f>
        <v>0</v>
      </c>
    </row>
    <row r="934" spans="1:10" x14ac:dyDescent="0.25">
      <c r="A934" s="18" t="s">
        <v>229</v>
      </c>
      <c r="B934" s="14">
        <v>731</v>
      </c>
      <c r="C934" s="14" t="s">
        <v>55</v>
      </c>
      <c r="D934" s="15" t="s">
        <v>3</v>
      </c>
      <c r="E934" s="15"/>
      <c r="F934" s="15"/>
      <c r="G934" s="16">
        <f>G935+G946+G972+G1081</f>
        <v>91692724.480000004</v>
      </c>
      <c r="H934" s="16">
        <f>H935+H946+H972+H1081</f>
        <v>0</v>
      </c>
      <c r="I934" s="16">
        <f>I935+I946+I972+I1081</f>
        <v>91834575.400000006</v>
      </c>
      <c r="J934" s="16">
        <f>J935+J946+J972+J1081</f>
        <v>0</v>
      </c>
    </row>
    <row r="935" spans="1:10" x14ac:dyDescent="0.25">
      <c r="A935" s="18" t="s">
        <v>230</v>
      </c>
      <c r="B935" s="14">
        <v>731</v>
      </c>
      <c r="C935" s="14" t="s">
        <v>55</v>
      </c>
      <c r="D935" s="15" t="s">
        <v>18</v>
      </c>
      <c r="E935" s="15"/>
      <c r="F935" s="15"/>
      <c r="G935" s="16">
        <f t="shared" ref="G935:J936" si="120">G936</f>
        <v>100000</v>
      </c>
      <c r="H935" s="16">
        <f t="shared" si="120"/>
        <v>0</v>
      </c>
      <c r="I935" s="16">
        <f t="shared" si="120"/>
        <v>100000</v>
      </c>
      <c r="J935" s="16">
        <f t="shared" si="120"/>
        <v>0</v>
      </c>
    </row>
    <row r="936" spans="1:10" ht="24" x14ac:dyDescent="0.25">
      <c r="A936" s="18" t="s">
        <v>606</v>
      </c>
      <c r="B936" s="15">
        <v>731</v>
      </c>
      <c r="C936" s="15" t="s">
        <v>55</v>
      </c>
      <c r="D936" s="15" t="s">
        <v>18</v>
      </c>
      <c r="E936" s="15" t="s">
        <v>607</v>
      </c>
      <c r="F936" s="15"/>
      <c r="G936" s="16">
        <f t="shared" si="120"/>
        <v>100000</v>
      </c>
      <c r="H936" s="16">
        <f t="shared" si="120"/>
        <v>0</v>
      </c>
      <c r="I936" s="16">
        <f t="shared" si="120"/>
        <v>100000</v>
      </c>
      <c r="J936" s="16">
        <f t="shared" si="120"/>
        <v>0</v>
      </c>
    </row>
    <row r="937" spans="1:10" ht="24" x14ac:dyDescent="0.25">
      <c r="A937" s="18" t="s">
        <v>668</v>
      </c>
      <c r="B937" s="15">
        <v>731</v>
      </c>
      <c r="C937" s="15" t="s">
        <v>55</v>
      </c>
      <c r="D937" s="15" t="s">
        <v>18</v>
      </c>
      <c r="E937" s="15" t="s">
        <v>669</v>
      </c>
      <c r="F937" s="15"/>
      <c r="G937" s="16">
        <f>G938+G941</f>
        <v>100000</v>
      </c>
      <c r="H937" s="16">
        <f>H938+H941</f>
        <v>0</v>
      </c>
      <c r="I937" s="16">
        <f>I938+I941</f>
        <v>100000</v>
      </c>
      <c r="J937" s="16">
        <f>J938+J941</f>
        <v>0</v>
      </c>
    </row>
    <row r="938" spans="1:10" ht="24" hidden="1" x14ac:dyDescent="0.25">
      <c r="A938" s="18" t="s">
        <v>670</v>
      </c>
      <c r="B938" s="15">
        <v>731</v>
      </c>
      <c r="C938" s="15" t="s">
        <v>55</v>
      </c>
      <c r="D938" s="15" t="s">
        <v>18</v>
      </c>
      <c r="E938" s="15" t="s">
        <v>671</v>
      </c>
      <c r="F938" s="15"/>
      <c r="G938" s="16">
        <f>G939</f>
        <v>0</v>
      </c>
      <c r="H938" s="16">
        <f>H939</f>
        <v>0</v>
      </c>
      <c r="I938" s="16">
        <f>I939</f>
        <v>0</v>
      </c>
      <c r="J938" s="16">
        <f>J939</f>
        <v>0</v>
      </c>
    </row>
    <row r="939" spans="1:10" ht="24" hidden="1" x14ac:dyDescent="0.25">
      <c r="A939" s="19" t="s">
        <v>672</v>
      </c>
      <c r="B939" s="15">
        <v>731</v>
      </c>
      <c r="C939" s="15" t="s">
        <v>55</v>
      </c>
      <c r="D939" s="15" t="s">
        <v>18</v>
      </c>
      <c r="E939" s="15" t="s">
        <v>673</v>
      </c>
      <c r="F939" s="15"/>
      <c r="G939" s="16">
        <f>SUM(G940:G940)</f>
        <v>0</v>
      </c>
      <c r="H939" s="16">
        <f>SUM(H940:H940)</f>
        <v>0</v>
      </c>
      <c r="I939" s="16">
        <f>SUM(I940:I940)</f>
        <v>0</v>
      </c>
      <c r="J939" s="16">
        <f>SUM(J940:J940)</f>
        <v>0</v>
      </c>
    </row>
    <row r="940" spans="1:10" ht="24" hidden="1" x14ac:dyDescent="0.25">
      <c r="A940" s="18" t="s">
        <v>30</v>
      </c>
      <c r="B940" s="15">
        <v>731</v>
      </c>
      <c r="C940" s="15" t="s">
        <v>55</v>
      </c>
      <c r="D940" s="15" t="s">
        <v>18</v>
      </c>
      <c r="E940" s="15" t="s">
        <v>673</v>
      </c>
      <c r="F940" s="15" t="s">
        <v>362</v>
      </c>
      <c r="G940" s="16">
        <v>0</v>
      </c>
      <c r="H940" s="16"/>
      <c r="I940" s="16">
        <v>0</v>
      </c>
      <c r="J940" s="16"/>
    </row>
    <row r="941" spans="1:10" ht="24" x14ac:dyDescent="0.25">
      <c r="A941" s="18" t="s">
        <v>674</v>
      </c>
      <c r="B941" s="15">
        <v>731</v>
      </c>
      <c r="C941" s="15" t="s">
        <v>55</v>
      </c>
      <c r="D941" s="15" t="s">
        <v>18</v>
      </c>
      <c r="E941" s="15" t="s">
        <v>675</v>
      </c>
      <c r="F941" s="15"/>
      <c r="G941" s="16">
        <f>G944+G942</f>
        <v>100000</v>
      </c>
      <c r="H941" s="16">
        <f>H944+H942</f>
        <v>0</v>
      </c>
      <c r="I941" s="16">
        <f>I944+I942</f>
        <v>100000</v>
      </c>
      <c r="J941" s="16">
        <f>J944+J942</f>
        <v>0</v>
      </c>
    </row>
    <row r="942" spans="1:10" hidden="1" x14ac:dyDescent="0.25">
      <c r="A942" s="18" t="s">
        <v>676</v>
      </c>
      <c r="B942" s="15">
        <v>731</v>
      </c>
      <c r="C942" s="15" t="s">
        <v>55</v>
      </c>
      <c r="D942" s="15" t="s">
        <v>18</v>
      </c>
      <c r="E942" s="15" t="s">
        <v>677</v>
      </c>
      <c r="F942" s="15"/>
      <c r="G942" s="16">
        <f>G943</f>
        <v>0</v>
      </c>
      <c r="H942" s="16">
        <f>H943</f>
        <v>0</v>
      </c>
      <c r="I942" s="16">
        <f>I943</f>
        <v>0</v>
      </c>
      <c r="J942" s="16">
        <f>J943</f>
        <v>0</v>
      </c>
    </row>
    <row r="943" spans="1:10" ht="24" hidden="1" x14ac:dyDescent="0.25">
      <c r="A943" s="18" t="s">
        <v>30</v>
      </c>
      <c r="B943" s="15" t="s">
        <v>574</v>
      </c>
      <c r="C943" s="15" t="s">
        <v>55</v>
      </c>
      <c r="D943" s="15" t="s">
        <v>18</v>
      </c>
      <c r="E943" s="15" t="s">
        <v>677</v>
      </c>
      <c r="F943" s="15" t="s">
        <v>362</v>
      </c>
      <c r="G943" s="16">
        <v>0</v>
      </c>
      <c r="H943" s="16"/>
      <c r="I943" s="16">
        <v>0</v>
      </c>
      <c r="J943" s="16"/>
    </row>
    <row r="944" spans="1:10" ht="24" x14ac:dyDescent="0.25">
      <c r="A944" s="19" t="s">
        <v>678</v>
      </c>
      <c r="B944" s="15">
        <v>731</v>
      </c>
      <c r="C944" s="15" t="s">
        <v>55</v>
      </c>
      <c r="D944" s="15" t="s">
        <v>18</v>
      </c>
      <c r="E944" s="15" t="s">
        <v>679</v>
      </c>
      <c r="F944" s="15"/>
      <c r="G944" s="16">
        <f>G945</f>
        <v>100000</v>
      </c>
      <c r="H944" s="16">
        <f>H945</f>
        <v>0</v>
      </c>
      <c r="I944" s="16">
        <f>I945</f>
        <v>100000</v>
      </c>
      <c r="J944" s="16">
        <f>J945</f>
        <v>0</v>
      </c>
    </row>
    <row r="945" spans="1:10" ht="24" x14ac:dyDescent="0.25">
      <c r="A945" s="18" t="s">
        <v>30</v>
      </c>
      <c r="B945" s="15">
        <v>731</v>
      </c>
      <c r="C945" s="15" t="s">
        <v>55</v>
      </c>
      <c r="D945" s="15" t="s">
        <v>18</v>
      </c>
      <c r="E945" s="15" t="s">
        <v>679</v>
      </c>
      <c r="F945" s="15" t="s">
        <v>362</v>
      </c>
      <c r="G945" s="16">
        <v>100000</v>
      </c>
      <c r="H945" s="16"/>
      <c r="I945" s="16">
        <v>100000</v>
      </c>
      <c r="J945" s="16"/>
    </row>
    <row r="946" spans="1:10" x14ac:dyDescent="0.25">
      <c r="A946" s="18" t="s">
        <v>232</v>
      </c>
      <c r="B946" s="15" t="s">
        <v>574</v>
      </c>
      <c r="C946" s="15" t="s">
        <v>55</v>
      </c>
      <c r="D946" s="15" t="s">
        <v>20</v>
      </c>
      <c r="E946" s="15"/>
      <c r="F946" s="15"/>
      <c r="G946" s="16">
        <f>G947</f>
        <v>9146500</v>
      </c>
      <c r="H946" s="16">
        <f>H947</f>
        <v>0</v>
      </c>
      <c r="I946" s="16">
        <f>I947</f>
        <v>9146500</v>
      </c>
      <c r="J946" s="16">
        <f>J947</f>
        <v>0</v>
      </c>
    </row>
    <row r="947" spans="1:10" ht="24" x14ac:dyDescent="0.25">
      <c r="A947" s="18" t="s">
        <v>680</v>
      </c>
      <c r="B947" s="15">
        <v>731</v>
      </c>
      <c r="C947" s="15" t="s">
        <v>55</v>
      </c>
      <c r="D947" s="15" t="s">
        <v>20</v>
      </c>
      <c r="E947" s="15" t="s">
        <v>607</v>
      </c>
      <c r="F947" s="15"/>
      <c r="G947" s="16">
        <f>G948+G959</f>
        <v>9146500</v>
      </c>
      <c r="H947" s="16">
        <f>H948+H959</f>
        <v>0</v>
      </c>
      <c r="I947" s="16">
        <f>I948+I959</f>
        <v>9146500</v>
      </c>
      <c r="J947" s="16">
        <f>J948+J959</f>
        <v>0</v>
      </c>
    </row>
    <row r="948" spans="1:10" ht="24" x14ac:dyDescent="0.25">
      <c r="A948" s="18" t="s">
        <v>681</v>
      </c>
      <c r="B948" s="15">
        <v>731</v>
      </c>
      <c r="C948" s="15" t="s">
        <v>55</v>
      </c>
      <c r="D948" s="15" t="s">
        <v>20</v>
      </c>
      <c r="E948" s="15" t="s">
        <v>682</v>
      </c>
      <c r="F948" s="15"/>
      <c r="G948" s="16">
        <f>G949+G956</f>
        <v>8646500</v>
      </c>
      <c r="H948" s="16">
        <f>H949+H956</f>
        <v>0</v>
      </c>
      <c r="I948" s="16">
        <f>I949+I956</f>
        <v>8646500</v>
      </c>
      <c r="J948" s="16">
        <f>J949+J956</f>
        <v>0</v>
      </c>
    </row>
    <row r="949" spans="1:10" ht="48" x14ac:dyDescent="0.25">
      <c r="A949" s="18" t="s">
        <v>683</v>
      </c>
      <c r="B949" s="15">
        <v>731</v>
      </c>
      <c r="C949" s="15" t="s">
        <v>55</v>
      </c>
      <c r="D949" s="15" t="s">
        <v>20</v>
      </c>
      <c r="E949" s="15" t="s">
        <v>684</v>
      </c>
      <c r="F949" s="15"/>
      <c r="G949" s="16">
        <f>G952+G954+G950</f>
        <v>122500</v>
      </c>
      <c r="H949" s="16">
        <f>H952+H954+H950</f>
        <v>0</v>
      </c>
      <c r="I949" s="16">
        <f>I952+I954+I950</f>
        <v>122500</v>
      </c>
      <c r="J949" s="16">
        <f>J952+J954+J950</f>
        <v>0</v>
      </c>
    </row>
    <row r="950" spans="1:10" ht="24" x14ac:dyDescent="0.25">
      <c r="A950" s="27" t="s">
        <v>685</v>
      </c>
      <c r="B950" s="28" t="s">
        <v>574</v>
      </c>
      <c r="C950" s="28" t="s">
        <v>55</v>
      </c>
      <c r="D950" s="28" t="s">
        <v>20</v>
      </c>
      <c r="E950" s="28" t="s">
        <v>686</v>
      </c>
      <c r="F950" s="15"/>
      <c r="G950" s="16">
        <f>G951</f>
        <v>22500</v>
      </c>
      <c r="H950" s="16">
        <f>H951</f>
        <v>0</v>
      </c>
      <c r="I950" s="16">
        <f>I951</f>
        <v>22500</v>
      </c>
      <c r="J950" s="16">
        <f>J951</f>
        <v>0</v>
      </c>
    </row>
    <row r="951" spans="1:10" ht="24" x14ac:dyDescent="0.25">
      <c r="A951" s="27" t="s">
        <v>30</v>
      </c>
      <c r="B951" s="28" t="s">
        <v>574</v>
      </c>
      <c r="C951" s="28" t="s">
        <v>55</v>
      </c>
      <c r="D951" s="28" t="s">
        <v>20</v>
      </c>
      <c r="E951" s="28" t="s">
        <v>686</v>
      </c>
      <c r="F951" s="15" t="s">
        <v>362</v>
      </c>
      <c r="G951" s="16">
        <v>22500</v>
      </c>
      <c r="H951" s="16"/>
      <c r="I951" s="16">
        <v>22500</v>
      </c>
      <c r="J951" s="16"/>
    </row>
    <row r="952" spans="1:10" ht="36" x14ac:dyDescent="0.25">
      <c r="A952" s="19" t="s">
        <v>687</v>
      </c>
      <c r="B952" s="15">
        <v>731</v>
      </c>
      <c r="C952" s="15" t="s">
        <v>55</v>
      </c>
      <c r="D952" s="15" t="s">
        <v>20</v>
      </c>
      <c r="E952" s="15" t="s">
        <v>688</v>
      </c>
      <c r="F952" s="15"/>
      <c r="G952" s="16">
        <f>SUM(G953:G953)</f>
        <v>100000</v>
      </c>
      <c r="H952" s="16">
        <f>SUM(H953:H953)</f>
        <v>0</v>
      </c>
      <c r="I952" s="16">
        <f>SUM(I953:I953)</f>
        <v>100000</v>
      </c>
      <c r="J952" s="16">
        <f>SUM(J953:J953)</f>
        <v>0</v>
      </c>
    </row>
    <row r="953" spans="1:10" x14ac:dyDescent="0.25">
      <c r="A953" s="19" t="s">
        <v>51</v>
      </c>
      <c r="B953" s="15">
        <v>731</v>
      </c>
      <c r="C953" s="15" t="s">
        <v>55</v>
      </c>
      <c r="D953" s="15" t="s">
        <v>20</v>
      </c>
      <c r="E953" s="15" t="s">
        <v>688</v>
      </c>
      <c r="F953" s="15" t="s">
        <v>689</v>
      </c>
      <c r="G953" s="16">
        <v>100000</v>
      </c>
      <c r="H953" s="16"/>
      <c r="I953" s="16">
        <v>100000</v>
      </c>
      <c r="J953" s="16"/>
    </row>
    <row r="954" spans="1:10" hidden="1" x14ac:dyDescent="0.25">
      <c r="A954" s="19" t="s">
        <v>89</v>
      </c>
      <c r="B954" s="15">
        <v>731</v>
      </c>
      <c r="C954" s="15" t="s">
        <v>55</v>
      </c>
      <c r="D954" s="15" t="s">
        <v>20</v>
      </c>
      <c r="E954" s="15" t="s">
        <v>690</v>
      </c>
      <c r="F954" s="15"/>
      <c r="G954" s="16">
        <f>G955</f>
        <v>0</v>
      </c>
      <c r="H954" s="16">
        <f>H955</f>
        <v>0</v>
      </c>
      <c r="I954" s="16">
        <f>I955</f>
        <v>0</v>
      </c>
      <c r="J954" s="16">
        <f>J955</f>
        <v>0</v>
      </c>
    </row>
    <row r="955" spans="1:10" ht="24" hidden="1" x14ac:dyDescent="0.25">
      <c r="A955" s="18" t="s">
        <v>30</v>
      </c>
      <c r="B955" s="15">
        <v>731</v>
      </c>
      <c r="C955" s="15" t="s">
        <v>55</v>
      </c>
      <c r="D955" s="15" t="s">
        <v>20</v>
      </c>
      <c r="E955" s="15" t="s">
        <v>690</v>
      </c>
      <c r="F955" s="15" t="s">
        <v>362</v>
      </c>
      <c r="G955" s="16">
        <v>0</v>
      </c>
      <c r="H955" s="16"/>
      <c r="I955" s="16">
        <v>0</v>
      </c>
      <c r="J955" s="16"/>
    </row>
    <row r="956" spans="1:10" ht="36" x14ac:dyDescent="0.25">
      <c r="A956" s="19" t="s">
        <v>691</v>
      </c>
      <c r="B956" s="15">
        <v>731</v>
      </c>
      <c r="C956" s="15" t="s">
        <v>55</v>
      </c>
      <c r="D956" s="15" t="s">
        <v>20</v>
      </c>
      <c r="E956" s="15" t="s">
        <v>692</v>
      </c>
      <c r="F956" s="15"/>
      <c r="G956" s="16">
        <f t="shared" ref="G956:J957" si="121">G957</f>
        <v>8524000</v>
      </c>
      <c r="H956" s="16">
        <f t="shared" si="121"/>
        <v>0</v>
      </c>
      <c r="I956" s="16">
        <f t="shared" si="121"/>
        <v>8524000</v>
      </c>
      <c r="J956" s="16">
        <f t="shared" si="121"/>
        <v>0</v>
      </c>
    </row>
    <row r="957" spans="1:10" ht="24" x14ac:dyDescent="0.25">
      <c r="A957" s="27" t="s">
        <v>693</v>
      </c>
      <c r="B957" s="15">
        <v>731</v>
      </c>
      <c r="C957" s="15" t="s">
        <v>55</v>
      </c>
      <c r="D957" s="15" t="s">
        <v>20</v>
      </c>
      <c r="E957" s="15" t="s">
        <v>694</v>
      </c>
      <c r="F957" s="15"/>
      <c r="G957" s="16">
        <f t="shared" si="121"/>
        <v>8524000</v>
      </c>
      <c r="H957" s="16">
        <f t="shared" si="121"/>
        <v>0</v>
      </c>
      <c r="I957" s="16">
        <f t="shared" si="121"/>
        <v>8524000</v>
      </c>
      <c r="J957" s="16">
        <f t="shared" si="121"/>
        <v>0</v>
      </c>
    </row>
    <row r="958" spans="1:10" ht="24" x14ac:dyDescent="0.25">
      <c r="A958" s="18" t="s">
        <v>30</v>
      </c>
      <c r="B958" s="15">
        <v>731</v>
      </c>
      <c r="C958" s="15" t="s">
        <v>55</v>
      </c>
      <c r="D958" s="15" t="s">
        <v>20</v>
      </c>
      <c r="E958" s="15" t="s">
        <v>694</v>
      </c>
      <c r="F958" s="15" t="s">
        <v>362</v>
      </c>
      <c r="G958" s="16">
        <v>8524000</v>
      </c>
      <c r="H958" s="16"/>
      <c r="I958" s="16">
        <v>8524000</v>
      </c>
      <c r="J958" s="16"/>
    </row>
    <row r="959" spans="1:10" ht="24" x14ac:dyDescent="0.25">
      <c r="A959" s="18" t="s">
        <v>695</v>
      </c>
      <c r="B959" s="15">
        <v>731</v>
      </c>
      <c r="C959" s="15" t="s">
        <v>55</v>
      </c>
      <c r="D959" s="15" t="s">
        <v>20</v>
      </c>
      <c r="E959" s="15" t="s">
        <v>696</v>
      </c>
      <c r="F959" s="15"/>
      <c r="G959" s="16">
        <f>G960+G963+G966</f>
        <v>500000</v>
      </c>
      <c r="H959" s="16">
        <f>H960+H963+H966</f>
        <v>0</v>
      </c>
      <c r="I959" s="16">
        <f>I960+I963+I966</f>
        <v>500000</v>
      </c>
      <c r="J959" s="16">
        <f>J960+J963+J966</f>
        <v>0</v>
      </c>
    </row>
    <row r="960" spans="1:10" ht="36" hidden="1" x14ac:dyDescent="0.25">
      <c r="A960" s="18" t="s">
        <v>697</v>
      </c>
      <c r="B960" s="15">
        <v>731</v>
      </c>
      <c r="C960" s="15" t="s">
        <v>55</v>
      </c>
      <c r="D960" s="15" t="s">
        <v>20</v>
      </c>
      <c r="E960" s="15" t="s">
        <v>698</v>
      </c>
      <c r="F960" s="15"/>
      <c r="G960" s="16">
        <f t="shared" ref="G960:J961" si="122">G961</f>
        <v>0</v>
      </c>
      <c r="H960" s="16">
        <f t="shared" si="122"/>
        <v>0</v>
      </c>
      <c r="I960" s="16">
        <f t="shared" si="122"/>
        <v>0</v>
      </c>
      <c r="J960" s="16">
        <f t="shared" si="122"/>
        <v>0</v>
      </c>
    </row>
    <row r="961" spans="1:10" ht="24" hidden="1" x14ac:dyDescent="0.25">
      <c r="A961" s="27" t="s">
        <v>699</v>
      </c>
      <c r="B961" s="15">
        <v>731</v>
      </c>
      <c r="C961" s="15" t="s">
        <v>55</v>
      </c>
      <c r="D961" s="15" t="s">
        <v>20</v>
      </c>
      <c r="E961" s="15" t="s">
        <v>700</v>
      </c>
      <c r="F961" s="15"/>
      <c r="G961" s="16">
        <f t="shared" si="122"/>
        <v>0</v>
      </c>
      <c r="H961" s="16">
        <f t="shared" si="122"/>
        <v>0</v>
      </c>
      <c r="I961" s="16">
        <f t="shared" si="122"/>
        <v>0</v>
      </c>
      <c r="J961" s="16">
        <f t="shared" si="122"/>
        <v>0</v>
      </c>
    </row>
    <row r="962" spans="1:10" ht="24" hidden="1" x14ac:dyDescent="0.25">
      <c r="A962" s="18" t="s">
        <v>30</v>
      </c>
      <c r="B962" s="15">
        <v>731</v>
      </c>
      <c r="C962" s="15" t="s">
        <v>55</v>
      </c>
      <c r="D962" s="15" t="s">
        <v>20</v>
      </c>
      <c r="E962" s="15" t="s">
        <v>700</v>
      </c>
      <c r="F962" s="15" t="s">
        <v>362</v>
      </c>
      <c r="G962" s="16">
        <v>0</v>
      </c>
      <c r="H962" s="16"/>
      <c r="I962" s="16">
        <v>0</v>
      </c>
      <c r="J962" s="16"/>
    </row>
    <row r="963" spans="1:10" ht="48" x14ac:dyDescent="0.25">
      <c r="A963" s="27" t="s">
        <v>701</v>
      </c>
      <c r="B963" s="28" t="s">
        <v>574</v>
      </c>
      <c r="C963" s="28" t="s">
        <v>55</v>
      </c>
      <c r="D963" s="28" t="s">
        <v>20</v>
      </c>
      <c r="E963" s="28" t="s">
        <v>702</v>
      </c>
      <c r="F963" s="15"/>
      <c r="G963" s="16">
        <f t="shared" ref="G963:J964" si="123">G964</f>
        <v>500000</v>
      </c>
      <c r="H963" s="16">
        <f t="shared" si="123"/>
        <v>0</v>
      </c>
      <c r="I963" s="16">
        <f t="shared" si="123"/>
        <v>500000</v>
      </c>
      <c r="J963" s="16">
        <f t="shared" si="123"/>
        <v>0</v>
      </c>
    </row>
    <row r="964" spans="1:10" ht="36" x14ac:dyDescent="0.25">
      <c r="A964" s="27" t="s">
        <v>703</v>
      </c>
      <c r="B964" s="28" t="s">
        <v>574</v>
      </c>
      <c r="C964" s="28" t="s">
        <v>55</v>
      </c>
      <c r="D964" s="28" t="s">
        <v>20</v>
      </c>
      <c r="E964" s="28" t="s">
        <v>704</v>
      </c>
      <c r="F964" s="15"/>
      <c r="G964" s="16">
        <f t="shared" si="123"/>
        <v>500000</v>
      </c>
      <c r="H964" s="16">
        <f t="shared" si="123"/>
        <v>0</v>
      </c>
      <c r="I964" s="16">
        <f t="shared" si="123"/>
        <v>500000</v>
      </c>
      <c r="J964" s="16">
        <f t="shared" si="123"/>
        <v>0</v>
      </c>
    </row>
    <row r="965" spans="1:10" ht="24" x14ac:dyDescent="0.25">
      <c r="A965" s="27" t="s">
        <v>30</v>
      </c>
      <c r="B965" s="28" t="s">
        <v>574</v>
      </c>
      <c r="C965" s="28" t="s">
        <v>55</v>
      </c>
      <c r="D965" s="28" t="s">
        <v>20</v>
      </c>
      <c r="E965" s="28" t="s">
        <v>704</v>
      </c>
      <c r="F965" s="15" t="s">
        <v>362</v>
      </c>
      <c r="G965" s="16">
        <v>500000</v>
      </c>
      <c r="H965" s="16"/>
      <c r="I965" s="16">
        <v>500000</v>
      </c>
      <c r="J965" s="16"/>
    </row>
    <row r="966" spans="1:10" ht="36" hidden="1" x14ac:dyDescent="0.25">
      <c r="A966" s="27" t="s">
        <v>705</v>
      </c>
      <c r="B966" s="28" t="s">
        <v>574</v>
      </c>
      <c r="C966" s="28" t="s">
        <v>55</v>
      </c>
      <c r="D966" s="28" t="s">
        <v>20</v>
      </c>
      <c r="E966" s="28" t="s">
        <v>706</v>
      </c>
      <c r="F966" s="15"/>
      <c r="G966" s="16">
        <f>G969+G967</f>
        <v>0</v>
      </c>
      <c r="H966" s="16">
        <f t="shared" ref="H966:J966" si="124">H969+H967</f>
        <v>0</v>
      </c>
      <c r="I966" s="16">
        <f t="shared" si="124"/>
        <v>0</v>
      </c>
      <c r="J966" s="16">
        <f t="shared" si="124"/>
        <v>0</v>
      </c>
    </row>
    <row r="967" spans="1:10" ht="36" hidden="1" x14ac:dyDescent="0.25">
      <c r="A967" s="27" t="s">
        <v>707</v>
      </c>
      <c r="B967" s="28" t="s">
        <v>574</v>
      </c>
      <c r="C967" s="28" t="s">
        <v>55</v>
      </c>
      <c r="D967" s="28" t="s">
        <v>20</v>
      </c>
      <c r="E967" s="28" t="s">
        <v>708</v>
      </c>
      <c r="F967" s="15"/>
      <c r="G967" s="16">
        <f>G968</f>
        <v>0</v>
      </c>
      <c r="H967" s="16">
        <f t="shared" ref="H967:J967" si="125">H968</f>
        <v>0</v>
      </c>
      <c r="I967" s="16">
        <f t="shared" si="125"/>
        <v>0</v>
      </c>
      <c r="J967" s="16">
        <f t="shared" si="125"/>
        <v>0</v>
      </c>
    </row>
    <row r="968" spans="1:10" ht="24" hidden="1" x14ac:dyDescent="0.25">
      <c r="A968" s="27" t="s">
        <v>30</v>
      </c>
      <c r="B968" s="28" t="s">
        <v>574</v>
      </c>
      <c r="C968" s="28" t="s">
        <v>55</v>
      </c>
      <c r="D968" s="28" t="s">
        <v>20</v>
      </c>
      <c r="E968" s="28" t="s">
        <v>708</v>
      </c>
      <c r="F968" s="15" t="s">
        <v>362</v>
      </c>
      <c r="G968" s="16"/>
      <c r="H968" s="16"/>
      <c r="I968" s="16"/>
      <c r="J968" s="16"/>
    </row>
    <row r="969" spans="1:10" ht="24" hidden="1" x14ac:dyDescent="0.25">
      <c r="A969" s="27" t="s">
        <v>709</v>
      </c>
      <c r="B969" s="28" t="s">
        <v>574</v>
      </c>
      <c r="C969" s="28" t="s">
        <v>55</v>
      </c>
      <c r="D969" s="28" t="s">
        <v>20</v>
      </c>
      <c r="E969" s="28" t="s">
        <v>710</v>
      </c>
      <c r="F969" s="15"/>
      <c r="G969" s="16">
        <f>G970+G971</f>
        <v>0</v>
      </c>
      <c r="H969" s="16">
        <f t="shared" ref="H969:J969" si="126">H970+H971</f>
        <v>0</v>
      </c>
      <c r="I969" s="16">
        <f t="shared" si="126"/>
        <v>0</v>
      </c>
      <c r="J969" s="16">
        <f t="shared" si="126"/>
        <v>0</v>
      </c>
    </row>
    <row r="970" spans="1:10" ht="24" hidden="1" x14ac:dyDescent="0.25">
      <c r="A970" s="27" t="s">
        <v>592</v>
      </c>
      <c r="B970" s="28" t="s">
        <v>574</v>
      </c>
      <c r="C970" s="28" t="s">
        <v>55</v>
      </c>
      <c r="D970" s="28" t="s">
        <v>20</v>
      </c>
      <c r="E970" s="28" t="s">
        <v>710</v>
      </c>
      <c r="F970" s="15" t="s">
        <v>654</v>
      </c>
      <c r="G970" s="16">
        <v>0</v>
      </c>
      <c r="H970" s="16"/>
      <c r="I970" s="16">
        <v>0</v>
      </c>
      <c r="J970" s="16"/>
    </row>
    <row r="971" spans="1:10" hidden="1" x14ac:dyDescent="0.25">
      <c r="A971" s="18" t="s">
        <v>62</v>
      </c>
      <c r="B971" s="28" t="s">
        <v>574</v>
      </c>
      <c r="C971" s="28" t="s">
        <v>55</v>
      </c>
      <c r="D971" s="28" t="s">
        <v>20</v>
      </c>
      <c r="E971" s="28" t="s">
        <v>710</v>
      </c>
      <c r="F971" s="15" t="s">
        <v>623</v>
      </c>
      <c r="G971" s="16"/>
      <c r="H971" s="16"/>
      <c r="I971" s="16"/>
      <c r="J971" s="16"/>
    </row>
    <row r="972" spans="1:10" x14ac:dyDescent="0.25">
      <c r="A972" s="18" t="s">
        <v>711</v>
      </c>
      <c r="B972" s="15" t="s">
        <v>574</v>
      </c>
      <c r="C972" s="15" t="s">
        <v>55</v>
      </c>
      <c r="D972" s="15" t="s">
        <v>102</v>
      </c>
      <c r="E972" s="15"/>
      <c r="F972" s="15"/>
      <c r="G972" s="16">
        <f>+G973+G1050+G1074</f>
        <v>52926353.650000006</v>
      </c>
      <c r="H972" s="16">
        <f>+H973+H1050+H1074</f>
        <v>0</v>
      </c>
      <c r="I972" s="16">
        <f>+I973+I1050+I1074</f>
        <v>53068204.57</v>
      </c>
      <c r="J972" s="16">
        <f>+J973+J1050+J1074</f>
        <v>0</v>
      </c>
    </row>
    <row r="973" spans="1:10" ht="24" x14ac:dyDescent="0.25">
      <c r="A973" s="18" t="s">
        <v>606</v>
      </c>
      <c r="B973" s="15">
        <v>731</v>
      </c>
      <c r="C973" s="15" t="s">
        <v>55</v>
      </c>
      <c r="D973" s="15" t="s">
        <v>102</v>
      </c>
      <c r="E973" s="15" t="s">
        <v>607</v>
      </c>
      <c r="F973" s="15"/>
      <c r="G973" s="16">
        <f>G974+G985+G1035</f>
        <v>40426353.650000006</v>
      </c>
      <c r="H973" s="16">
        <f>H974+H985+H1035</f>
        <v>0</v>
      </c>
      <c r="I973" s="16">
        <f>I974+I985+I1035</f>
        <v>40568204.57</v>
      </c>
      <c r="J973" s="16">
        <f>J974+J985+J1035</f>
        <v>0</v>
      </c>
    </row>
    <row r="974" spans="1:10" ht="24" x14ac:dyDescent="0.25">
      <c r="A974" s="18" t="s">
        <v>712</v>
      </c>
      <c r="B974" s="15">
        <v>731</v>
      </c>
      <c r="C974" s="15" t="s">
        <v>55</v>
      </c>
      <c r="D974" s="15" t="s">
        <v>102</v>
      </c>
      <c r="E974" s="15" t="s">
        <v>713</v>
      </c>
      <c r="F974" s="15"/>
      <c r="G974" s="16">
        <f>G975+G982</f>
        <v>16125522.32</v>
      </c>
      <c r="H974" s="16">
        <f>H975+H982</f>
        <v>0</v>
      </c>
      <c r="I974" s="16">
        <f>I975+I982</f>
        <v>16254241.4</v>
      </c>
      <c r="J974" s="16">
        <f>J975+J982</f>
        <v>0</v>
      </c>
    </row>
    <row r="975" spans="1:10" ht="24" x14ac:dyDescent="0.25">
      <c r="A975" s="18" t="s">
        <v>714</v>
      </c>
      <c r="B975" s="15">
        <v>731</v>
      </c>
      <c r="C975" s="15" t="s">
        <v>55</v>
      </c>
      <c r="D975" s="15" t="s">
        <v>102</v>
      </c>
      <c r="E975" s="15" t="s">
        <v>715</v>
      </c>
      <c r="F975" s="15"/>
      <c r="G975" s="16">
        <f>G976+G978+G980</f>
        <v>14001218.59</v>
      </c>
      <c r="H975" s="16">
        <f>H976+H978+H980</f>
        <v>0</v>
      </c>
      <c r="I975" s="16">
        <f>I976+I978+I980</f>
        <v>14030899.17</v>
      </c>
      <c r="J975" s="16">
        <f>J976+J978+J980</f>
        <v>0</v>
      </c>
    </row>
    <row r="976" spans="1:10" ht="24" x14ac:dyDescent="0.25">
      <c r="A976" s="18" t="s">
        <v>716</v>
      </c>
      <c r="B976" s="15">
        <v>731</v>
      </c>
      <c r="C976" s="15" t="s">
        <v>55</v>
      </c>
      <c r="D976" s="15" t="s">
        <v>102</v>
      </c>
      <c r="E976" s="15" t="s">
        <v>717</v>
      </c>
      <c r="F976" s="15"/>
      <c r="G976" s="16">
        <f>G977</f>
        <v>11104572</v>
      </c>
      <c r="H976" s="16">
        <f>H977</f>
        <v>0</v>
      </c>
      <c r="I976" s="16">
        <f>I977</f>
        <v>11104572</v>
      </c>
      <c r="J976" s="16">
        <f>J977</f>
        <v>0</v>
      </c>
    </row>
    <row r="977" spans="1:10" ht="24" x14ac:dyDescent="0.25">
      <c r="A977" s="18" t="s">
        <v>30</v>
      </c>
      <c r="B977" s="15">
        <v>731</v>
      </c>
      <c r="C977" s="15" t="s">
        <v>55</v>
      </c>
      <c r="D977" s="15" t="s">
        <v>102</v>
      </c>
      <c r="E977" s="15" t="s">
        <v>717</v>
      </c>
      <c r="F977" s="15" t="s">
        <v>362</v>
      </c>
      <c r="G977" s="16">
        <v>11104572</v>
      </c>
      <c r="H977" s="16"/>
      <c r="I977" s="16">
        <v>11104572</v>
      </c>
      <c r="J977" s="16"/>
    </row>
    <row r="978" spans="1:10" x14ac:dyDescent="0.25">
      <c r="A978" s="18" t="s">
        <v>718</v>
      </c>
      <c r="B978" s="15">
        <v>731</v>
      </c>
      <c r="C978" s="15" t="s">
        <v>55</v>
      </c>
      <c r="D978" s="15" t="s">
        <v>102</v>
      </c>
      <c r="E978" s="15" t="s">
        <v>719</v>
      </c>
      <c r="F978" s="15"/>
      <c r="G978" s="16">
        <f>G979</f>
        <v>2318405.15</v>
      </c>
      <c r="H978" s="16">
        <f>H979</f>
        <v>0</v>
      </c>
      <c r="I978" s="16">
        <f>I979</f>
        <v>2318405.15</v>
      </c>
      <c r="J978" s="16">
        <f>J979</f>
        <v>0</v>
      </c>
    </row>
    <row r="979" spans="1:10" ht="24" x14ac:dyDescent="0.25">
      <c r="A979" s="18" t="s">
        <v>30</v>
      </c>
      <c r="B979" s="15">
        <v>731</v>
      </c>
      <c r="C979" s="15" t="s">
        <v>55</v>
      </c>
      <c r="D979" s="15" t="s">
        <v>102</v>
      </c>
      <c r="E979" s="15" t="s">
        <v>719</v>
      </c>
      <c r="F979" s="15" t="s">
        <v>362</v>
      </c>
      <c r="G979" s="16">
        <v>2318405.15</v>
      </c>
      <c r="H979" s="16"/>
      <c r="I979" s="16">
        <v>2318405.15</v>
      </c>
      <c r="J979" s="16"/>
    </row>
    <row r="980" spans="1:10" x14ac:dyDescent="0.25">
      <c r="A980" s="18" t="s">
        <v>720</v>
      </c>
      <c r="B980" s="15">
        <v>731</v>
      </c>
      <c r="C980" s="15" t="s">
        <v>55</v>
      </c>
      <c r="D980" s="15" t="s">
        <v>102</v>
      </c>
      <c r="E980" s="15" t="s">
        <v>721</v>
      </c>
      <c r="F980" s="15"/>
      <c r="G980" s="16">
        <f>G981</f>
        <v>578241.43999999994</v>
      </c>
      <c r="H980" s="16">
        <f>H981</f>
        <v>0</v>
      </c>
      <c r="I980" s="16">
        <f>I981</f>
        <v>607922.02</v>
      </c>
      <c r="J980" s="16">
        <f>J981</f>
        <v>0</v>
      </c>
    </row>
    <row r="981" spans="1:10" ht="24" x14ac:dyDescent="0.25">
      <c r="A981" s="18" t="s">
        <v>30</v>
      </c>
      <c r="B981" s="15">
        <v>731</v>
      </c>
      <c r="C981" s="15" t="s">
        <v>55</v>
      </c>
      <c r="D981" s="15" t="s">
        <v>102</v>
      </c>
      <c r="E981" s="15" t="s">
        <v>721</v>
      </c>
      <c r="F981" s="15" t="s">
        <v>362</v>
      </c>
      <c r="G981" s="16">
        <v>578241.43999999994</v>
      </c>
      <c r="H981" s="16"/>
      <c r="I981" s="16">
        <v>607922.02</v>
      </c>
      <c r="J981" s="16"/>
    </row>
    <row r="982" spans="1:10" ht="24" x14ac:dyDescent="0.25">
      <c r="A982" s="18" t="s">
        <v>722</v>
      </c>
      <c r="B982" s="15">
        <v>731</v>
      </c>
      <c r="C982" s="15" t="s">
        <v>55</v>
      </c>
      <c r="D982" s="15" t="s">
        <v>102</v>
      </c>
      <c r="E982" s="15" t="s">
        <v>723</v>
      </c>
      <c r="F982" s="15"/>
      <c r="G982" s="16">
        <f t="shared" ref="G982:J983" si="127">G983</f>
        <v>2124303.73</v>
      </c>
      <c r="H982" s="16">
        <f t="shared" si="127"/>
        <v>0</v>
      </c>
      <c r="I982" s="16">
        <f t="shared" si="127"/>
        <v>2223342.23</v>
      </c>
      <c r="J982" s="16">
        <f t="shared" si="127"/>
        <v>0</v>
      </c>
    </row>
    <row r="983" spans="1:10" x14ac:dyDescent="0.25">
      <c r="A983" s="27" t="s">
        <v>724</v>
      </c>
      <c r="B983" s="15">
        <v>731</v>
      </c>
      <c r="C983" s="15" t="s">
        <v>55</v>
      </c>
      <c r="D983" s="15" t="s">
        <v>102</v>
      </c>
      <c r="E983" s="15" t="s">
        <v>725</v>
      </c>
      <c r="F983" s="15"/>
      <c r="G983" s="16">
        <f t="shared" si="127"/>
        <v>2124303.73</v>
      </c>
      <c r="H983" s="16">
        <f t="shared" si="127"/>
        <v>0</v>
      </c>
      <c r="I983" s="16">
        <f t="shared" si="127"/>
        <v>2223342.23</v>
      </c>
      <c r="J983" s="16">
        <f t="shared" si="127"/>
        <v>0</v>
      </c>
    </row>
    <row r="984" spans="1:10" ht="24" x14ac:dyDescent="0.25">
      <c r="A984" s="18" t="s">
        <v>30</v>
      </c>
      <c r="B984" s="15">
        <v>731</v>
      </c>
      <c r="C984" s="15" t="s">
        <v>55</v>
      </c>
      <c r="D984" s="15" t="s">
        <v>102</v>
      </c>
      <c r="E984" s="15" t="s">
        <v>725</v>
      </c>
      <c r="F984" s="15" t="s">
        <v>362</v>
      </c>
      <c r="G984" s="16">
        <v>2124303.73</v>
      </c>
      <c r="H984" s="16"/>
      <c r="I984" s="16">
        <v>2223342.23</v>
      </c>
      <c r="J984" s="16"/>
    </row>
    <row r="985" spans="1:10" ht="24" x14ac:dyDescent="0.25">
      <c r="A985" s="18" t="s">
        <v>726</v>
      </c>
      <c r="B985" s="15">
        <v>731</v>
      </c>
      <c r="C985" s="15" t="s">
        <v>55</v>
      </c>
      <c r="D985" s="15" t="s">
        <v>102</v>
      </c>
      <c r="E985" s="15" t="s">
        <v>609</v>
      </c>
      <c r="F985" s="15"/>
      <c r="G985" s="16">
        <f>G986+G1009+G1018+G998</f>
        <v>19814931.330000002</v>
      </c>
      <c r="H985" s="16">
        <f>H986+H1009+H1018+H998</f>
        <v>0</v>
      </c>
      <c r="I985" s="16">
        <f>I986+I1009+I1018+I998</f>
        <v>19828063.170000002</v>
      </c>
      <c r="J985" s="16">
        <f>J986+J1009+J1018+J998</f>
        <v>0</v>
      </c>
    </row>
    <row r="986" spans="1:10" ht="24" x14ac:dyDescent="0.25">
      <c r="A986" s="18" t="s">
        <v>727</v>
      </c>
      <c r="B986" s="15">
        <v>731</v>
      </c>
      <c r="C986" s="15" t="s">
        <v>55</v>
      </c>
      <c r="D986" s="15" t="s">
        <v>102</v>
      </c>
      <c r="E986" s="15" t="s">
        <v>728</v>
      </c>
      <c r="F986" s="15"/>
      <c r="G986" s="16">
        <f>G987+G989+G993+G991+G996</f>
        <v>11006500</v>
      </c>
      <c r="H986" s="16">
        <f>H987+H989+H993+H991+H996</f>
        <v>0</v>
      </c>
      <c r="I986" s="16">
        <f>I987+I989+I993+I991+I996</f>
        <v>11006500</v>
      </c>
      <c r="J986" s="16">
        <f>J987+J989+J993+J991+J996</f>
        <v>0</v>
      </c>
    </row>
    <row r="987" spans="1:10" ht="24" x14ac:dyDescent="0.25">
      <c r="A987" s="18" t="s">
        <v>729</v>
      </c>
      <c r="B987" s="15">
        <v>731</v>
      </c>
      <c r="C987" s="15" t="s">
        <v>55</v>
      </c>
      <c r="D987" s="15" t="s">
        <v>102</v>
      </c>
      <c r="E987" s="15" t="s">
        <v>730</v>
      </c>
      <c r="F987" s="15"/>
      <c r="G987" s="16">
        <f>G988</f>
        <v>10006500</v>
      </c>
      <c r="H987" s="16">
        <f>H988</f>
        <v>0</v>
      </c>
      <c r="I987" s="16">
        <f>I988</f>
        <v>10006500</v>
      </c>
      <c r="J987" s="16">
        <f>J988</f>
        <v>0</v>
      </c>
    </row>
    <row r="988" spans="1:10" ht="24" x14ac:dyDescent="0.25">
      <c r="A988" s="18" t="s">
        <v>30</v>
      </c>
      <c r="B988" s="15">
        <v>731</v>
      </c>
      <c r="C988" s="15" t="s">
        <v>55</v>
      </c>
      <c r="D988" s="15" t="s">
        <v>102</v>
      </c>
      <c r="E988" s="15" t="s">
        <v>730</v>
      </c>
      <c r="F988" s="15" t="s">
        <v>362</v>
      </c>
      <c r="G988" s="16">
        <v>10006500</v>
      </c>
      <c r="H988" s="16"/>
      <c r="I988" s="16">
        <v>10006500</v>
      </c>
      <c r="J988" s="16"/>
    </row>
    <row r="989" spans="1:10" x14ac:dyDescent="0.25">
      <c r="A989" s="18" t="s">
        <v>731</v>
      </c>
      <c r="B989" s="15">
        <v>731</v>
      </c>
      <c r="C989" s="15" t="s">
        <v>55</v>
      </c>
      <c r="D989" s="15" t="s">
        <v>102</v>
      </c>
      <c r="E989" s="15" t="s">
        <v>732</v>
      </c>
      <c r="F989" s="15"/>
      <c r="G989" s="16">
        <f>G990</f>
        <v>1000000</v>
      </c>
      <c r="H989" s="16">
        <f>H990</f>
        <v>0</v>
      </c>
      <c r="I989" s="16">
        <f>I990</f>
        <v>1000000</v>
      </c>
      <c r="J989" s="16">
        <f>J990</f>
        <v>0</v>
      </c>
    </row>
    <row r="990" spans="1:10" ht="24" x14ac:dyDescent="0.25">
      <c r="A990" s="18" t="s">
        <v>30</v>
      </c>
      <c r="B990" s="15">
        <v>731</v>
      </c>
      <c r="C990" s="15" t="s">
        <v>55</v>
      </c>
      <c r="D990" s="15" t="s">
        <v>102</v>
      </c>
      <c r="E990" s="15" t="s">
        <v>732</v>
      </c>
      <c r="F990" s="15" t="s">
        <v>362</v>
      </c>
      <c r="G990" s="16">
        <v>1000000</v>
      </c>
      <c r="H990" s="16"/>
      <c r="I990" s="16">
        <v>1000000</v>
      </c>
      <c r="J990" s="16"/>
    </row>
    <row r="991" spans="1:10" hidden="1" x14ac:dyDescent="0.25">
      <c r="A991" s="18" t="s">
        <v>733</v>
      </c>
      <c r="B991" s="15">
        <v>731</v>
      </c>
      <c r="C991" s="15" t="s">
        <v>55</v>
      </c>
      <c r="D991" s="15" t="s">
        <v>102</v>
      </c>
      <c r="E991" s="15" t="s">
        <v>734</v>
      </c>
      <c r="F991" s="15"/>
      <c r="G991" s="16">
        <f>G992</f>
        <v>0</v>
      </c>
      <c r="H991" s="16">
        <f>H992</f>
        <v>0</v>
      </c>
      <c r="I991" s="16">
        <f>I992</f>
        <v>0</v>
      </c>
      <c r="J991" s="16">
        <f>J992</f>
        <v>0</v>
      </c>
    </row>
    <row r="992" spans="1:10" ht="24" hidden="1" x14ac:dyDescent="0.25">
      <c r="A992" s="18" t="s">
        <v>30</v>
      </c>
      <c r="B992" s="15">
        <v>731</v>
      </c>
      <c r="C992" s="15" t="s">
        <v>55</v>
      </c>
      <c r="D992" s="15" t="s">
        <v>102</v>
      </c>
      <c r="E992" s="15" t="s">
        <v>734</v>
      </c>
      <c r="F992" s="15" t="s">
        <v>362</v>
      </c>
      <c r="G992" s="16">
        <v>0</v>
      </c>
      <c r="H992" s="16">
        <v>0</v>
      </c>
      <c r="I992" s="16">
        <v>0</v>
      </c>
      <c r="J992" s="16">
        <v>0</v>
      </c>
    </row>
    <row r="993" spans="1:10" hidden="1" x14ac:dyDescent="0.25">
      <c r="A993" s="18" t="s">
        <v>735</v>
      </c>
      <c r="B993" s="15">
        <v>731</v>
      </c>
      <c r="C993" s="15" t="s">
        <v>55</v>
      </c>
      <c r="D993" s="15" t="s">
        <v>102</v>
      </c>
      <c r="E993" s="15" t="s">
        <v>736</v>
      </c>
      <c r="F993" s="15"/>
      <c r="G993" s="16">
        <f>SUM(G994:G995)</f>
        <v>0</v>
      </c>
      <c r="H993" s="16">
        <f>SUM(H994:H995)</f>
        <v>0</v>
      </c>
      <c r="I993" s="16">
        <f>SUM(I994:I995)</f>
        <v>0</v>
      </c>
      <c r="J993" s="16">
        <f>SUM(J994:J995)</f>
        <v>0</v>
      </c>
    </row>
    <row r="994" spans="1:10" ht="24" hidden="1" x14ac:dyDescent="0.25">
      <c r="A994" s="18" t="s">
        <v>30</v>
      </c>
      <c r="B994" s="15">
        <v>731</v>
      </c>
      <c r="C994" s="15" t="s">
        <v>55</v>
      </c>
      <c r="D994" s="15" t="s">
        <v>102</v>
      </c>
      <c r="E994" s="15" t="s">
        <v>736</v>
      </c>
      <c r="F994" s="15" t="s">
        <v>362</v>
      </c>
      <c r="G994" s="16">
        <v>0</v>
      </c>
      <c r="H994" s="16"/>
      <c r="I994" s="16">
        <v>0</v>
      </c>
      <c r="J994" s="16"/>
    </row>
    <row r="995" spans="1:10" ht="24" hidden="1" x14ac:dyDescent="0.25">
      <c r="A995" s="18" t="s">
        <v>592</v>
      </c>
      <c r="B995" s="15">
        <v>731</v>
      </c>
      <c r="C995" s="15" t="s">
        <v>55</v>
      </c>
      <c r="D995" s="15" t="s">
        <v>102</v>
      </c>
      <c r="E995" s="15" t="s">
        <v>736</v>
      </c>
      <c r="F995" s="15" t="s">
        <v>654</v>
      </c>
      <c r="G995" s="16"/>
      <c r="H995" s="16"/>
      <c r="I995" s="16"/>
      <c r="J995" s="16"/>
    </row>
    <row r="996" spans="1:10" ht="24" hidden="1" x14ac:dyDescent="0.25">
      <c r="A996" s="18" t="s">
        <v>737</v>
      </c>
      <c r="B996" s="15">
        <v>731</v>
      </c>
      <c r="C996" s="15" t="s">
        <v>55</v>
      </c>
      <c r="D996" s="15" t="s">
        <v>102</v>
      </c>
      <c r="E996" s="15" t="s">
        <v>738</v>
      </c>
      <c r="F996" s="15"/>
      <c r="G996" s="16">
        <f>G997</f>
        <v>0</v>
      </c>
      <c r="H996" s="16">
        <f>H997</f>
        <v>0</v>
      </c>
      <c r="I996" s="16">
        <f>I997</f>
        <v>0</v>
      </c>
      <c r="J996" s="16">
        <f>J997</f>
        <v>0</v>
      </c>
    </row>
    <row r="997" spans="1:10" ht="24" hidden="1" x14ac:dyDescent="0.25">
      <c r="A997" s="18" t="s">
        <v>592</v>
      </c>
      <c r="B997" s="15">
        <v>731</v>
      </c>
      <c r="C997" s="15" t="s">
        <v>55</v>
      </c>
      <c r="D997" s="15" t="s">
        <v>102</v>
      </c>
      <c r="E997" s="15" t="s">
        <v>738</v>
      </c>
      <c r="F997" s="15" t="s">
        <v>654</v>
      </c>
      <c r="G997" s="16">
        <v>0</v>
      </c>
      <c r="H997" s="16"/>
      <c r="I997" s="16">
        <v>0</v>
      </c>
      <c r="J997" s="16"/>
    </row>
    <row r="998" spans="1:10" ht="24" hidden="1" x14ac:dyDescent="0.25">
      <c r="A998" s="20" t="s">
        <v>739</v>
      </c>
      <c r="B998" s="15">
        <v>731</v>
      </c>
      <c r="C998" s="15" t="s">
        <v>55</v>
      </c>
      <c r="D998" s="15" t="s">
        <v>102</v>
      </c>
      <c r="E998" s="15" t="s">
        <v>611</v>
      </c>
      <c r="F998" s="15"/>
      <c r="G998" s="16">
        <f>G1003+G1001+G999+G1007</f>
        <v>0</v>
      </c>
      <c r="H998" s="16">
        <f t="shared" ref="H998:J998" si="128">H1003+H1001+H999+H1007</f>
        <v>0</v>
      </c>
      <c r="I998" s="16">
        <f t="shared" si="128"/>
        <v>0</v>
      </c>
      <c r="J998" s="16">
        <f t="shared" si="128"/>
        <v>0</v>
      </c>
    </row>
    <row r="999" spans="1:10" ht="24" hidden="1" x14ac:dyDescent="0.25">
      <c r="A999" s="20" t="s">
        <v>740</v>
      </c>
      <c r="B999" s="15">
        <v>731</v>
      </c>
      <c r="C999" s="15" t="s">
        <v>55</v>
      </c>
      <c r="D999" s="15" t="s">
        <v>102</v>
      </c>
      <c r="E999" s="15" t="s">
        <v>741</v>
      </c>
      <c r="F999" s="15"/>
      <c r="G999" s="16">
        <f>G1000</f>
        <v>0</v>
      </c>
      <c r="H999" s="16">
        <f t="shared" ref="H999:J999" si="129">H1000</f>
        <v>0</v>
      </c>
      <c r="I999" s="16">
        <f t="shared" si="129"/>
        <v>0</v>
      </c>
      <c r="J999" s="16">
        <f t="shared" si="129"/>
        <v>0</v>
      </c>
    </row>
    <row r="1000" spans="1:10" ht="24" hidden="1" x14ac:dyDescent="0.25">
      <c r="A1000" s="18" t="s">
        <v>30</v>
      </c>
      <c r="B1000" s="15">
        <v>731</v>
      </c>
      <c r="C1000" s="15" t="s">
        <v>55</v>
      </c>
      <c r="D1000" s="15" t="s">
        <v>102</v>
      </c>
      <c r="E1000" s="15" t="s">
        <v>741</v>
      </c>
      <c r="F1000" s="15" t="s">
        <v>362</v>
      </c>
      <c r="G1000" s="16"/>
      <c r="H1000" s="16"/>
      <c r="I1000" s="16"/>
      <c r="J1000" s="16"/>
    </row>
    <row r="1001" spans="1:10" ht="24" hidden="1" x14ac:dyDescent="0.25">
      <c r="A1001" s="20" t="s">
        <v>742</v>
      </c>
      <c r="B1001" s="15">
        <v>731</v>
      </c>
      <c r="C1001" s="15" t="s">
        <v>55</v>
      </c>
      <c r="D1001" s="15" t="s">
        <v>102</v>
      </c>
      <c r="E1001" s="15" t="s">
        <v>743</v>
      </c>
      <c r="F1001" s="15"/>
      <c r="G1001" s="16">
        <f>G1002</f>
        <v>0</v>
      </c>
      <c r="H1001" s="16">
        <f t="shared" ref="H1001:J1001" si="130">H1002</f>
        <v>0</v>
      </c>
      <c r="I1001" s="16">
        <f t="shared" si="130"/>
        <v>0</v>
      </c>
      <c r="J1001" s="16">
        <f t="shared" si="130"/>
        <v>0</v>
      </c>
    </row>
    <row r="1002" spans="1:10" ht="24" hidden="1" x14ac:dyDescent="0.25">
      <c r="A1002" s="18" t="s">
        <v>30</v>
      </c>
      <c r="B1002" s="15">
        <v>731</v>
      </c>
      <c r="C1002" s="15" t="s">
        <v>55</v>
      </c>
      <c r="D1002" s="15" t="s">
        <v>102</v>
      </c>
      <c r="E1002" s="15" t="s">
        <v>743</v>
      </c>
      <c r="F1002" s="15" t="s">
        <v>362</v>
      </c>
      <c r="G1002" s="16"/>
      <c r="H1002" s="16"/>
      <c r="I1002" s="16"/>
      <c r="J1002" s="16"/>
    </row>
    <row r="1003" spans="1:10" hidden="1" x14ac:dyDescent="0.25">
      <c r="A1003" s="27" t="s">
        <v>744</v>
      </c>
      <c r="B1003" s="15">
        <v>731</v>
      </c>
      <c r="C1003" s="15" t="s">
        <v>55</v>
      </c>
      <c r="D1003" s="15" t="s">
        <v>102</v>
      </c>
      <c r="E1003" s="15" t="s">
        <v>745</v>
      </c>
      <c r="F1003" s="15"/>
      <c r="G1003" s="16">
        <f>G1005+G1004+G1006</f>
        <v>0</v>
      </c>
      <c r="H1003" s="16">
        <f>H1005+H1004+H1006</f>
        <v>0</v>
      </c>
      <c r="I1003" s="16">
        <f>I1005+I1004+I1006</f>
        <v>0</v>
      </c>
      <c r="J1003" s="16">
        <f>J1005+J1004+J1006</f>
        <v>0</v>
      </c>
    </row>
    <row r="1004" spans="1:10" ht="24" hidden="1" x14ac:dyDescent="0.25">
      <c r="A1004" s="27" t="s">
        <v>30</v>
      </c>
      <c r="B1004" s="15" t="s">
        <v>574</v>
      </c>
      <c r="C1004" s="15" t="s">
        <v>55</v>
      </c>
      <c r="D1004" s="15" t="s">
        <v>102</v>
      </c>
      <c r="E1004" s="15" t="s">
        <v>745</v>
      </c>
      <c r="F1004" s="15" t="s">
        <v>362</v>
      </c>
      <c r="G1004" s="16">
        <v>0</v>
      </c>
      <c r="H1004" s="16"/>
      <c r="I1004" s="16">
        <v>0</v>
      </c>
      <c r="J1004" s="16"/>
    </row>
    <row r="1005" spans="1:10" ht="24" hidden="1" x14ac:dyDescent="0.25">
      <c r="A1005" s="18" t="s">
        <v>592</v>
      </c>
      <c r="B1005" s="15">
        <v>731</v>
      </c>
      <c r="C1005" s="15" t="s">
        <v>55</v>
      </c>
      <c r="D1005" s="15" t="s">
        <v>102</v>
      </c>
      <c r="E1005" s="15" t="s">
        <v>745</v>
      </c>
      <c r="F1005" s="15" t="s">
        <v>654</v>
      </c>
      <c r="G1005" s="16">
        <v>0</v>
      </c>
      <c r="H1005" s="16"/>
      <c r="I1005" s="16">
        <v>0</v>
      </c>
      <c r="J1005" s="16"/>
    </row>
    <row r="1006" spans="1:10" ht="24" hidden="1" x14ac:dyDescent="0.25">
      <c r="A1006" s="18" t="s">
        <v>73</v>
      </c>
      <c r="B1006" s="15">
        <v>731</v>
      </c>
      <c r="C1006" s="15" t="s">
        <v>55</v>
      </c>
      <c r="D1006" s="15" t="s">
        <v>102</v>
      </c>
      <c r="E1006" s="15" t="s">
        <v>745</v>
      </c>
      <c r="F1006" s="15" t="s">
        <v>146</v>
      </c>
      <c r="G1006" s="16">
        <v>0</v>
      </c>
      <c r="H1006" s="16"/>
      <c r="I1006" s="16">
        <v>0</v>
      </c>
      <c r="J1006" s="16"/>
    </row>
    <row r="1007" spans="1:10" hidden="1" x14ac:dyDescent="0.25">
      <c r="A1007" s="36" t="s">
        <v>89</v>
      </c>
      <c r="B1007" s="37">
        <v>731</v>
      </c>
      <c r="C1007" s="37" t="s">
        <v>55</v>
      </c>
      <c r="D1007" s="37" t="s">
        <v>102</v>
      </c>
      <c r="E1007" s="37" t="s">
        <v>746</v>
      </c>
      <c r="F1007" s="37"/>
      <c r="G1007" s="16">
        <f>G1008</f>
        <v>0</v>
      </c>
      <c r="H1007" s="16">
        <f t="shared" ref="H1007:J1007" si="131">H1008</f>
        <v>0</v>
      </c>
      <c r="I1007" s="16">
        <f t="shared" si="131"/>
        <v>0</v>
      </c>
      <c r="J1007" s="16">
        <f t="shared" si="131"/>
        <v>0</v>
      </c>
    </row>
    <row r="1008" spans="1:10" ht="24" hidden="1" x14ac:dyDescent="0.25">
      <c r="A1008" s="36" t="s">
        <v>73</v>
      </c>
      <c r="B1008" s="37">
        <v>731</v>
      </c>
      <c r="C1008" s="37" t="s">
        <v>55</v>
      </c>
      <c r="D1008" s="37" t="s">
        <v>102</v>
      </c>
      <c r="E1008" s="37" t="s">
        <v>746</v>
      </c>
      <c r="F1008" s="37" t="s">
        <v>146</v>
      </c>
      <c r="G1008" s="16"/>
      <c r="H1008" s="16"/>
      <c r="I1008" s="16"/>
      <c r="J1008" s="16"/>
    </row>
    <row r="1009" spans="1:10" ht="24" x14ac:dyDescent="0.25">
      <c r="A1009" s="18" t="s">
        <v>747</v>
      </c>
      <c r="B1009" s="15">
        <v>731</v>
      </c>
      <c r="C1009" s="15" t="s">
        <v>55</v>
      </c>
      <c r="D1009" s="15" t="s">
        <v>102</v>
      </c>
      <c r="E1009" s="15" t="s">
        <v>748</v>
      </c>
      <c r="F1009" s="15"/>
      <c r="G1009" s="16">
        <f>G1014+G1010+G1016+G1012</f>
        <v>3613976.7800000003</v>
      </c>
      <c r="H1009" s="16">
        <f>H1014+H1010+H1016+H1012</f>
        <v>0</v>
      </c>
      <c r="I1009" s="16">
        <f>I1014+I1010+I1016+I1012</f>
        <v>3613976.7800000003</v>
      </c>
      <c r="J1009" s="16">
        <f>J1014+J1010+J1016+J1012</f>
        <v>0</v>
      </c>
    </row>
    <row r="1010" spans="1:10" ht="24" x14ac:dyDescent="0.25">
      <c r="A1010" s="18" t="s">
        <v>729</v>
      </c>
      <c r="B1010" s="15">
        <v>731</v>
      </c>
      <c r="C1010" s="15" t="s">
        <v>55</v>
      </c>
      <c r="D1010" s="15" t="s">
        <v>102</v>
      </c>
      <c r="E1010" s="15" t="s">
        <v>749</v>
      </c>
      <c r="F1010" s="15"/>
      <c r="G1010" s="16">
        <f>G1011</f>
        <v>263976.78000000003</v>
      </c>
      <c r="H1010" s="16">
        <f>H1011</f>
        <v>0</v>
      </c>
      <c r="I1010" s="16">
        <f>I1011</f>
        <v>263976.78000000003</v>
      </c>
      <c r="J1010" s="16">
        <f>J1011</f>
        <v>0</v>
      </c>
    </row>
    <row r="1011" spans="1:10" ht="24" x14ac:dyDescent="0.25">
      <c r="A1011" s="18" t="s">
        <v>30</v>
      </c>
      <c r="B1011" s="15">
        <v>731</v>
      </c>
      <c r="C1011" s="15" t="s">
        <v>55</v>
      </c>
      <c r="D1011" s="15" t="s">
        <v>102</v>
      </c>
      <c r="E1011" s="15" t="s">
        <v>749</v>
      </c>
      <c r="F1011" s="15" t="s">
        <v>362</v>
      </c>
      <c r="G1011" s="16">
        <v>263976.78000000003</v>
      </c>
      <c r="H1011" s="16"/>
      <c r="I1011" s="16">
        <v>263976.78000000003</v>
      </c>
      <c r="J1011" s="16"/>
    </row>
    <row r="1012" spans="1:10" ht="18.75" hidden="1" customHeight="1" x14ac:dyDescent="0.25">
      <c r="A1012" s="18" t="s">
        <v>731</v>
      </c>
      <c r="B1012" s="15">
        <v>731</v>
      </c>
      <c r="C1012" s="15" t="s">
        <v>55</v>
      </c>
      <c r="D1012" s="15" t="s">
        <v>102</v>
      </c>
      <c r="E1012" s="15" t="s">
        <v>750</v>
      </c>
      <c r="F1012" s="15"/>
      <c r="G1012" s="16">
        <f>G1013</f>
        <v>0</v>
      </c>
      <c r="H1012" s="16">
        <f>H1013</f>
        <v>0</v>
      </c>
      <c r="I1012" s="16">
        <f>I1013</f>
        <v>0</v>
      </c>
      <c r="J1012" s="16">
        <f>J1013</f>
        <v>0</v>
      </c>
    </row>
    <row r="1013" spans="1:10" ht="24" hidden="1" x14ac:dyDescent="0.25">
      <c r="A1013" s="18" t="s">
        <v>30</v>
      </c>
      <c r="B1013" s="15">
        <v>731</v>
      </c>
      <c r="C1013" s="15" t="s">
        <v>55</v>
      </c>
      <c r="D1013" s="15" t="s">
        <v>102</v>
      </c>
      <c r="E1013" s="15" t="s">
        <v>750</v>
      </c>
      <c r="F1013" s="15" t="s">
        <v>362</v>
      </c>
      <c r="G1013" s="16">
        <v>0</v>
      </c>
      <c r="H1013" s="16"/>
      <c r="I1013" s="16">
        <v>0</v>
      </c>
      <c r="J1013" s="16"/>
    </row>
    <row r="1014" spans="1:10" x14ac:dyDescent="0.25">
      <c r="A1014" s="18" t="s">
        <v>735</v>
      </c>
      <c r="B1014" s="15">
        <v>731</v>
      </c>
      <c r="C1014" s="15" t="s">
        <v>55</v>
      </c>
      <c r="D1014" s="15" t="s">
        <v>102</v>
      </c>
      <c r="E1014" s="15" t="s">
        <v>751</v>
      </c>
      <c r="F1014" s="15"/>
      <c r="G1014" s="16">
        <f>G1015</f>
        <v>550000</v>
      </c>
      <c r="H1014" s="16">
        <f>H1015</f>
        <v>0</v>
      </c>
      <c r="I1014" s="16">
        <f>I1015</f>
        <v>550000</v>
      </c>
      <c r="J1014" s="16">
        <f>J1015</f>
        <v>0</v>
      </c>
    </row>
    <row r="1015" spans="1:10" ht="24" x14ac:dyDescent="0.25">
      <c r="A1015" s="18" t="s">
        <v>30</v>
      </c>
      <c r="B1015" s="15">
        <v>731</v>
      </c>
      <c r="C1015" s="15" t="s">
        <v>55</v>
      </c>
      <c r="D1015" s="15" t="s">
        <v>102</v>
      </c>
      <c r="E1015" s="15" t="s">
        <v>751</v>
      </c>
      <c r="F1015" s="15" t="s">
        <v>362</v>
      </c>
      <c r="G1015" s="16">
        <v>550000</v>
      </c>
      <c r="H1015" s="16"/>
      <c r="I1015" s="16">
        <v>550000</v>
      </c>
      <c r="J1015" s="16"/>
    </row>
    <row r="1016" spans="1:10" x14ac:dyDescent="0.25">
      <c r="A1016" s="18" t="s">
        <v>752</v>
      </c>
      <c r="B1016" s="15">
        <v>731</v>
      </c>
      <c r="C1016" s="15" t="s">
        <v>55</v>
      </c>
      <c r="D1016" s="15" t="s">
        <v>102</v>
      </c>
      <c r="E1016" s="15" t="s">
        <v>753</v>
      </c>
      <c r="F1016" s="15"/>
      <c r="G1016" s="16">
        <f>G1017</f>
        <v>2800000</v>
      </c>
      <c r="H1016" s="16">
        <f>H1017</f>
        <v>0</v>
      </c>
      <c r="I1016" s="16">
        <f>I1017</f>
        <v>2800000</v>
      </c>
      <c r="J1016" s="16">
        <f>J1017</f>
        <v>0</v>
      </c>
    </row>
    <row r="1017" spans="1:10" ht="24" x14ac:dyDescent="0.25">
      <c r="A1017" s="18" t="s">
        <v>30</v>
      </c>
      <c r="B1017" s="15">
        <v>731</v>
      </c>
      <c r="C1017" s="15" t="s">
        <v>55</v>
      </c>
      <c r="D1017" s="15" t="s">
        <v>102</v>
      </c>
      <c r="E1017" s="15" t="s">
        <v>753</v>
      </c>
      <c r="F1017" s="15" t="s">
        <v>362</v>
      </c>
      <c r="G1017" s="16">
        <v>2800000</v>
      </c>
      <c r="H1017" s="16"/>
      <c r="I1017" s="16">
        <v>2800000</v>
      </c>
      <c r="J1017" s="16"/>
    </row>
    <row r="1018" spans="1:10" ht="24" x14ac:dyDescent="0.25">
      <c r="A1018" s="18" t="s">
        <v>754</v>
      </c>
      <c r="B1018" s="15">
        <v>731</v>
      </c>
      <c r="C1018" s="15" t="s">
        <v>55</v>
      </c>
      <c r="D1018" s="15" t="s">
        <v>102</v>
      </c>
      <c r="E1018" s="15" t="s">
        <v>755</v>
      </c>
      <c r="F1018" s="15"/>
      <c r="G1018" s="16">
        <f>G1025+G1033+G1027+G1029+G1031+G1023+G1019+G1021</f>
        <v>5194454.55</v>
      </c>
      <c r="H1018" s="16">
        <f t="shared" ref="H1018:J1018" si="132">H1025+H1033+H1027+H1029+H1031+H1023+H1019+H1021</f>
        <v>0</v>
      </c>
      <c r="I1018" s="16">
        <f t="shared" si="132"/>
        <v>5207586.3900000006</v>
      </c>
      <c r="J1018" s="16">
        <f t="shared" si="132"/>
        <v>0</v>
      </c>
    </row>
    <row r="1019" spans="1:10" ht="36" x14ac:dyDescent="0.25">
      <c r="A1019" s="27" t="s">
        <v>31</v>
      </c>
      <c r="B1019" s="15">
        <v>731</v>
      </c>
      <c r="C1019" s="15" t="s">
        <v>55</v>
      </c>
      <c r="D1019" s="15" t="s">
        <v>102</v>
      </c>
      <c r="E1019" s="15" t="s">
        <v>756</v>
      </c>
      <c r="F1019" s="15"/>
      <c r="G1019" s="16">
        <f>G1020</f>
        <v>40000</v>
      </c>
      <c r="H1019" s="16">
        <f>H1020</f>
        <v>0</v>
      </c>
      <c r="I1019" s="16">
        <f>I1020</f>
        <v>40000</v>
      </c>
      <c r="J1019" s="16">
        <f>J1020</f>
        <v>0</v>
      </c>
    </row>
    <row r="1020" spans="1:10" ht="24" x14ac:dyDescent="0.25">
      <c r="A1020" s="18" t="s">
        <v>73</v>
      </c>
      <c r="B1020" s="15">
        <v>731</v>
      </c>
      <c r="C1020" s="15" t="s">
        <v>55</v>
      </c>
      <c r="D1020" s="15" t="s">
        <v>102</v>
      </c>
      <c r="E1020" s="15" t="s">
        <v>756</v>
      </c>
      <c r="F1020" s="15" t="s">
        <v>146</v>
      </c>
      <c r="G1020" s="16">
        <v>40000</v>
      </c>
      <c r="H1020" s="16"/>
      <c r="I1020" s="16">
        <v>40000</v>
      </c>
      <c r="J1020" s="16"/>
    </row>
    <row r="1021" spans="1:10" ht="24" hidden="1" x14ac:dyDescent="0.25">
      <c r="A1021" s="36" t="s">
        <v>757</v>
      </c>
      <c r="B1021" s="37">
        <v>731</v>
      </c>
      <c r="C1021" s="37" t="s">
        <v>55</v>
      </c>
      <c r="D1021" s="37" t="s">
        <v>102</v>
      </c>
      <c r="E1021" s="37" t="s">
        <v>758</v>
      </c>
      <c r="F1021" s="37"/>
      <c r="G1021" s="16">
        <f>G1022</f>
        <v>0</v>
      </c>
      <c r="H1021" s="16">
        <f t="shared" ref="H1021:J1021" si="133">H1022</f>
        <v>0</v>
      </c>
      <c r="I1021" s="16">
        <f t="shared" si="133"/>
        <v>0</v>
      </c>
      <c r="J1021" s="16">
        <f t="shared" si="133"/>
        <v>0</v>
      </c>
    </row>
    <row r="1022" spans="1:10" ht="24" hidden="1" x14ac:dyDescent="0.25">
      <c r="A1022" s="36" t="s">
        <v>592</v>
      </c>
      <c r="B1022" s="37">
        <v>731</v>
      </c>
      <c r="C1022" s="37" t="s">
        <v>55</v>
      </c>
      <c r="D1022" s="37" t="s">
        <v>102</v>
      </c>
      <c r="E1022" s="37" t="s">
        <v>758</v>
      </c>
      <c r="F1022" s="37" t="s">
        <v>654</v>
      </c>
      <c r="G1022" s="16"/>
      <c r="H1022" s="16"/>
      <c r="I1022" s="16"/>
      <c r="J1022" s="16"/>
    </row>
    <row r="1023" spans="1:10" hidden="1" x14ac:dyDescent="0.25">
      <c r="A1023" s="18" t="s">
        <v>759</v>
      </c>
      <c r="B1023" s="15">
        <v>731</v>
      </c>
      <c r="C1023" s="15" t="s">
        <v>55</v>
      </c>
      <c r="D1023" s="15" t="s">
        <v>102</v>
      </c>
      <c r="E1023" s="15" t="s">
        <v>760</v>
      </c>
      <c r="F1023" s="15"/>
      <c r="G1023" s="16">
        <f>G1024</f>
        <v>0</v>
      </c>
      <c r="H1023" s="16">
        <f>H1024</f>
        <v>0</v>
      </c>
      <c r="I1023" s="16">
        <f>I1024</f>
        <v>0</v>
      </c>
      <c r="J1023" s="16">
        <f>J1024</f>
        <v>0</v>
      </c>
    </row>
    <row r="1024" spans="1:10" ht="24" hidden="1" x14ac:dyDescent="0.25">
      <c r="A1024" s="18" t="s">
        <v>592</v>
      </c>
      <c r="B1024" s="15">
        <v>731</v>
      </c>
      <c r="C1024" s="15" t="s">
        <v>55</v>
      </c>
      <c r="D1024" s="15" t="s">
        <v>102</v>
      </c>
      <c r="E1024" s="15" t="s">
        <v>760</v>
      </c>
      <c r="F1024" s="15" t="s">
        <v>654</v>
      </c>
      <c r="G1024" s="16">
        <v>0</v>
      </c>
      <c r="H1024" s="16"/>
      <c r="I1024" s="16">
        <v>0</v>
      </c>
      <c r="J1024" s="16"/>
    </row>
    <row r="1025" spans="1:10" ht="24" x14ac:dyDescent="0.25">
      <c r="A1025" s="20" t="s">
        <v>151</v>
      </c>
      <c r="B1025" s="15">
        <v>731</v>
      </c>
      <c r="C1025" s="15" t="s">
        <v>55</v>
      </c>
      <c r="D1025" s="15" t="s">
        <v>102</v>
      </c>
      <c r="E1025" s="15" t="s">
        <v>761</v>
      </c>
      <c r="F1025" s="14"/>
      <c r="G1025" s="16">
        <f>G1026</f>
        <v>3228436.65</v>
      </c>
      <c r="H1025" s="16">
        <f>H1026</f>
        <v>0</v>
      </c>
      <c r="I1025" s="16">
        <f>I1026</f>
        <v>3228436.65</v>
      </c>
      <c r="J1025" s="16">
        <f>J1026</f>
        <v>0</v>
      </c>
    </row>
    <row r="1026" spans="1:10" ht="24" x14ac:dyDescent="0.25">
      <c r="A1026" s="18" t="s">
        <v>73</v>
      </c>
      <c r="B1026" s="15">
        <v>731</v>
      </c>
      <c r="C1026" s="15" t="s">
        <v>55</v>
      </c>
      <c r="D1026" s="15" t="s">
        <v>102</v>
      </c>
      <c r="E1026" s="15" t="s">
        <v>761</v>
      </c>
      <c r="F1026" s="14">
        <v>600</v>
      </c>
      <c r="G1026" s="16">
        <v>3228436.65</v>
      </c>
      <c r="H1026" s="16">
        <f>580000-580000</f>
        <v>0</v>
      </c>
      <c r="I1026" s="16">
        <v>3228436.65</v>
      </c>
      <c r="J1026" s="16">
        <f>580000-580000</f>
        <v>0</v>
      </c>
    </row>
    <row r="1027" spans="1:10" ht="24" x14ac:dyDescent="0.25">
      <c r="A1027" s="20" t="s">
        <v>153</v>
      </c>
      <c r="B1027" s="15">
        <v>731</v>
      </c>
      <c r="C1027" s="15" t="s">
        <v>55</v>
      </c>
      <c r="D1027" s="15" t="s">
        <v>102</v>
      </c>
      <c r="E1027" s="15" t="s">
        <v>762</v>
      </c>
      <c r="F1027" s="14"/>
      <c r="G1027" s="16">
        <f>G1028</f>
        <v>508801.87</v>
      </c>
      <c r="H1027" s="16">
        <f>H1028</f>
        <v>0</v>
      </c>
      <c r="I1027" s="16">
        <f>I1028</f>
        <v>508801.87</v>
      </c>
      <c r="J1027" s="16">
        <f>J1028</f>
        <v>0</v>
      </c>
    </row>
    <row r="1028" spans="1:10" ht="24" x14ac:dyDescent="0.25">
      <c r="A1028" s="18" t="s">
        <v>73</v>
      </c>
      <c r="B1028" s="15">
        <v>731</v>
      </c>
      <c r="C1028" s="15" t="s">
        <v>55</v>
      </c>
      <c r="D1028" s="15" t="s">
        <v>102</v>
      </c>
      <c r="E1028" s="15" t="s">
        <v>762</v>
      </c>
      <c r="F1028" s="14">
        <v>600</v>
      </c>
      <c r="G1028" s="16">
        <v>508801.87</v>
      </c>
      <c r="H1028" s="16"/>
      <c r="I1028" s="16">
        <v>508801.87</v>
      </c>
      <c r="J1028" s="16"/>
    </row>
    <row r="1029" spans="1:10" ht="24" x14ac:dyDescent="0.25">
      <c r="A1029" s="20" t="s">
        <v>155</v>
      </c>
      <c r="B1029" s="15">
        <v>731</v>
      </c>
      <c r="C1029" s="15" t="s">
        <v>55</v>
      </c>
      <c r="D1029" s="15" t="s">
        <v>102</v>
      </c>
      <c r="E1029" s="15" t="s">
        <v>763</v>
      </c>
      <c r="F1029" s="14"/>
      <c r="G1029" s="16">
        <f>G1030</f>
        <v>378296.03</v>
      </c>
      <c r="H1029" s="16">
        <f>H1030</f>
        <v>0</v>
      </c>
      <c r="I1029" s="16">
        <f>I1030</f>
        <v>391427.87</v>
      </c>
      <c r="J1029" s="16">
        <f>J1030</f>
        <v>0</v>
      </c>
    </row>
    <row r="1030" spans="1:10" ht="24" x14ac:dyDescent="0.25">
      <c r="A1030" s="18" t="s">
        <v>73</v>
      </c>
      <c r="B1030" s="15">
        <v>731</v>
      </c>
      <c r="C1030" s="15" t="s">
        <v>55</v>
      </c>
      <c r="D1030" s="15" t="s">
        <v>102</v>
      </c>
      <c r="E1030" s="15" t="s">
        <v>763</v>
      </c>
      <c r="F1030" s="14">
        <v>600</v>
      </c>
      <c r="G1030" s="16">
        <v>378296.03</v>
      </c>
      <c r="H1030" s="16"/>
      <c r="I1030" s="16">
        <v>391427.87</v>
      </c>
      <c r="J1030" s="16"/>
    </row>
    <row r="1031" spans="1:10" ht="24" x14ac:dyDescent="0.25">
      <c r="A1031" s="20" t="s">
        <v>157</v>
      </c>
      <c r="B1031" s="15">
        <v>731</v>
      </c>
      <c r="C1031" s="15" t="s">
        <v>55</v>
      </c>
      <c r="D1031" s="15" t="s">
        <v>102</v>
      </c>
      <c r="E1031" s="15" t="s">
        <v>764</v>
      </c>
      <c r="F1031" s="14"/>
      <c r="G1031" s="16">
        <f>G1032</f>
        <v>1038920</v>
      </c>
      <c r="H1031" s="16">
        <f>H1032</f>
        <v>0</v>
      </c>
      <c r="I1031" s="16">
        <f>I1032</f>
        <v>1038920</v>
      </c>
      <c r="J1031" s="16">
        <f>J1032</f>
        <v>0</v>
      </c>
    </row>
    <row r="1032" spans="1:10" ht="24" x14ac:dyDescent="0.25">
      <c r="A1032" s="18" t="s">
        <v>73</v>
      </c>
      <c r="B1032" s="15">
        <v>731</v>
      </c>
      <c r="C1032" s="15" t="s">
        <v>55</v>
      </c>
      <c r="D1032" s="15" t="s">
        <v>102</v>
      </c>
      <c r="E1032" s="15" t="s">
        <v>764</v>
      </c>
      <c r="F1032" s="14">
        <v>600</v>
      </c>
      <c r="G1032" s="16">
        <v>1038920</v>
      </c>
      <c r="H1032" s="16"/>
      <c r="I1032" s="16">
        <v>1038920</v>
      </c>
      <c r="J1032" s="16"/>
    </row>
    <row r="1033" spans="1:10" hidden="1" x14ac:dyDescent="0.25">
      <c r="A1033" s="18" t="s">
        <v>765</v>
      </c>
      <c r="B1033" s="15">
        <v>731</v>
      </c>
      <c r="C1033" s="15" t="s">
        <v>55</v>
      </c>
      <c r="D1033" s="15" t="s">
        <v>102</v>
      </c>
      <c r="E1033" s="15" t="s">
        <v>766</v>
      </c>
      <c r="F1033" s="15"/>
      <c r="G1033" s="16">
        <f>G1034</f>
        <v>0</v>
      </c>
      <c r="H1033" s="16">
        <f>H1034</f>
        <v>0</v>
      </c>
      <c r="I1033" s="16">
        <f>I1034</f>
        <v>0</v>
      </c>
      <c r="J1033" s="16">
        <f>J1034</f>
        <v>0</v>
      </c>
    </row>
    <row r="1034" spans="1:10" ht="24" hidden="1" x14ac:dyDescent="0.25">
      <c r="A1034" s="18" t="s">
        <v>592</v>
      </c>
      <c r="B1034" s="15">
        <v>731</v>
      </c>
      <c r="C1034" s="15" t="s">
        <v>55</v>
      </c>
      <c r="D1034" s="15" t="s">
        <v>102</v>
      </c>
      <c r="E1034" s="15" t="s">
        <v>766</v>
      </c>
      <c r="F1034" s="15" t="s">
        <v>654</v>
      </c>
      <c r="G1034" s="16">
        <v>0</v>
      </c>
      <c r="H1034" s="16"/>
      <c r="I1034" s="16">
        <v>0</v>
      </c>
      <c r="J1034" s="16"/>
    </row>
    <row r="1035" spans="1:10" ht="24" x14ac:dyDescent="0.25">
      <c r="A1035" s="18" t="s">
        <v>767</v>
      </c>
      <c r="B1035" s="15">
        <v>731</v>
      </c>
      <c r="C1035" s="15" t="s">
        <v>55</v>
      </c>
      <c r="D1035" s="15" t="s">
        <v>102</v>
      </c>
      <c r="E1035" s="15" t="s">
        <v>768</v>
      </c>
      <c r="F1035" s="15"/>
      <c r="G1035" s="16">
        <f>G1036+G1047</f>
        <v>4485900</v>
      </c>
      <c r="H1035" s="16">
        <f>H1036+H1047</f>
        <v>0</v>
      </c>
      <c r="I1035" s="16">
        <f>I1036+I1047</f>
        <v>4485900</v>
      </c>
      <c r="J1035" s="16">
        <f>J1036+J1047</f>
        <v>0</v>
      </c>
    </row>
    <row r="1036" spans="1:10" ht="24" x14ac:dyDescent="0.25">
      <c r="A1036" s="18" t="s">
        <v>769</v>
      </c>
      <c r="B1036" s="15">
        <v>731</v>
      </c>
      <c r="C1036" s="15" t="s">
        <v>55</v>
      </c>
      <c r="D1036" s="15" t="s">
        <v>102</v>
      </c>
      <c r="E1036" s="15" t="s">
        <v>770</v>
      </c>
      <c r="F1036" s="15"/>
      <c r="G1036" s="16">
        <f>G1041+G1045+G1043+G1037+G1039</f>
        <v>3885900</v>
      </c>
      <c r="H1036" s="16">
        <f>H1041+H1045+H1043+H1037+H1039</f>
        <v>0</v>
      </c>
      <c r="I1036" s="16">
        <f>I1041+I1045+I1043+I1037+I1039</f>
        <v>3885900</v>
      </c>
      <c r="J1036" s="16">
        <f>J1041+J1045+J1043+J1037+J1039</f>
        <v>0</v>
      </c>
    </row>
    <row r="1037" spans="1:10" ht="24" hidden="1" x14ac:dyDescent="0.25">
      <c r="A1037" s="18" t="s">
        <v>771</v>
      </c>
      <c r="B1037" s="15">
        <v>731</v>
      </c>
      <c r="C1037" s="15" t="s">
        <v>55</v>
      </c>
      <c r="D1037" s="15" t="s">
        <v>102</v>
      </c>
      <c r="E1037" s="15" t="s">
        <v>772</v>
      </c>
      <c r="F1037" s="15"/>
      <c r="G1037" s="16">
        <f>G1038</f>
        <v>0</v>
      </c>
      <c r="H1037" s="16">
        <f>H1038</f>
        <v>0</v>
      </c>
      <c r="I1037" s="16">
        <f>I1038</f>
        <v>0</v>
      </c>
      <c r="J1037" s="16">
        <f>J1038</f>
        <v>0</v>
      </c>
    </row>
    <row r="1038" spans="1:10" ht="24" hidden="1" x14ac:dyDescent="0.25">
      <c r="A1038" s="18" t="s">
        <v>30</v>
      </c>
      <c r="B1038" s="15">
        <v>731</v>
      </c>
      <c r="C1038" s="15" t="s">
        <v>55</v>
      </c>
      <c r="D1038" s="15" t="s">
        <v>102</v>
      </c>
      <c r="E1038" s="15" t="s">
        <v>772</v>
      </c>
      <c r="F1038" s="15" t="s">
        <v>362</v>
      </c>
      <c r="G1038" s="16">
        <v>0</v>
      </c>
      <c r="H1038" s="16">
        <f>G1038</f>
        <v>0</v>
      </c>
      <c r="I1038" s="16">
        <v>0</v>
      </c>
      <c r="J1038" s="16">
        <f>I1038</f>
        <v>0</v>
      </c>
    </row>
    <row r="1039" spans="1:10" ht="24" hidden="1" x14ac:dyDescent="0.25">
      <c r="A1039" s="18" t="s">
        <v>773</v>
      </c>
      <c r="B1039" s="15">
        <v>731</v>
      </c>
      <c r="C1039" s="15" t="s">
        <v>55</v>
      </c>
      <c r="D1039" s="15" t="s">
        <v>102</v>
      </c>
      <c r="E1039" s="15" t="s">
        <v>774</v>
      </c>
      <c r="F1039" s="15"/>
      <c r="G1039" s="16">
        <f>G1040</f>
        <v>0</v>
      </c>
      <c r="H1039" s="16">
        <f>H1040</f>
        <v>0</v>
      </c>
      <c r="I1039" s="16">
        <f>I1040</f>
        <v>0</v>
      </c>
      <c r="J1039" s="16">
        <f>J1040</f>
        <v>0</v>
      </c>
    </row>
    <row r="1040" spans="1:10" ht="25.5" hidden="1" customHeight="1" x14ac:dyDescent="0.25">
      <c r="A1040" s="18" t="s">
        <v>30</v>
      </c>
      <c r="B1040" s="15">
        <v>731</v>
      </c>
      <c r="C1040" s="15" t="s">
        <v>55</v>
      </c>
      <c r="D1040" s="15" t="s">
        <v>102</v>
      </c>
      <c r="E1040" s="15" t="s">
        <v>774</v>
      </c>
      <c r="F1040" s="15" t="s">
        <v>362</v>
      </c>
      <c r="G1040" s="16">
        <v>0</v>
      </c>
      <c r="H1040" s="16"/>
      <c r="I1040" s="16">
        <v>0</v>
      </c>
      <c r="J1040" s="16"/>
    </row>
    <row r="1041" spans="1:10" x14ac:dyDescent="0.25">
      <c r="A1041" s="18" t="s">
        <v>775</v>
      </c>
      <c r="B1041" s="15">
        <v>731</v>
      </c>
      <c r="C1041" s="15" t="s">
        <v>55</v>
      </c>
      <c r="D1041" s="15" t="s">
        <v>102</v>
      </c>
      <c r="E1041" s="15" t="s">
        <v>776</v>
      </c>
      <c r="F1041" s="15"/>
      <c r="G1041" s="16">
        <f>G1042</f>
        <v>3885900</v>
      </c>
      <c r="H1041" s="16">
        <f>H1042</f>
        <v>0</v>
      </c>
      <c r="I1041" s="16">
        <f>I1042</f>
        <v>3885900</v>
      </c>
      <c r="J1041" s="16">
        <f>J1042</f>
        <v>0</v>
      </c>
    </row>
    <row r="1042" spans="1:10" ht="24" x14ac:dyDescent="0.25">
      <c r="A1042" s="18" t="s">
        <v>30</v>
      </c>
      <c r="B1042" s="15">
        <v>731</v>
      </c>
      <c r="C1042" s="15" t="s">
        <v>55</v>
      </c>
      <c r="D1042" s="15" t="s">
        <v>102</v>
      </c>
      <c r="E1042" s="15" t="s">
        <v>776</v>
      </c>
      <c r="F1042" s="15" t="s">
        <v>362</v>
      </c>
      <c r="G1042" s="16">
        <v>3885900</v>
      </c>
      <c r="H1042" s="16"/>
      <c r="I1042" s="16">
        <v>3885900</v>
      </c>
      <c r="J1042" s="16"/>
    </row>
    <row r="1043" spans="1:10" hidden="1" x14ac:dyDescent="0.25">
      <c r="A1043" s="18" t="s">
        <v>777</v>
      </c>
      <c r="B1043" s="15">
        <v>731</v>
      </c>
      <c r="C1043" s="15" t="s">
        <v>55</v>
      </c>
      <c r="D1043" s="15" t="s">
        <v>102</v>
      </c>
      <c r="E1043" s="15" t="s">
        <v>778</v>
      </c>
      <c r="F1043" s="15"/>
      <c r="G1043" s="16">
        <f>G1044</f>
        <v>0</v>
      </c>
      <c r="H1043" s="16">
        <f>H1044</f>
        <v>0</v>
      </c>
      <c r="I1043" s="16">
        <f>I1044</f>
        <v>0</v>
      </c>
      <c r="J1043" s="16">
        <f>J1044</f>
        <v>0</v>
      </c>
    </row>
    <row r="1044" spans="1:10" ht="24" hidden="1" x14ac:dyDescent="0.25">
      <c r="A1044" s="18" t="s">
        <v>30</v>
      </c>
      <c r="B1044" s="15">
        <v>731</v>
      </c>
      <c r="C1044" s="15" t="s">
        <v>55</v>
      </c>
      <c r="D1044" s="15" t="s">
        <v>102</v>
      </c>
      <c r="E1044" s="15" t="s">
        <v>778</v>
      </c>
      <c r="F1044" s="15" t="s">
        <v>362</v>
      </c>
      <c r="G1044" s="16">
        <v>0</v>
      </c>
      <c r="H1044" s="16"/>
      <c r="I1044" s="16">
        <v>0</v>
      </c>
      <c r="J1044" s="16"/>
    </row>
    <row r="1045" spans="1:10" hidden="1" x14ac:dyDescent="0.25">
      <c r="A1045" s="18" t="s">
        <v>779</v>
      </c>
      <c r="B1045" s="15">
        <v>731</v>
      </c>
      <c r="C1045" s="15" t="s">
        <v>55</v>
      </c>
      <c r="D1045" s="15" t="s">
        <v>102</v>
      </c>
      <c r="E1045" s="15" t="s">
        <v>780</v>
      </c>
      <c r="F1045" s="15"/>
      <c r="G1045" s="16">
        <f>G1046</f>
        <v>0</v>
      </c>
      <c r="H1045" s="16">
        <f>H1046</f>
        <v>0</v>
      </c>
      <c r="I1045" s="16">
        <f>I1046</f>
        <v>0</v>
      </c>
      <c r="J1045" s="16">
        <f>J1046</f>
        <v>0</v>
      </c>
    </row>
    <row r="1046" spans="1:10" ht="24" hidden="1" x14ac:dyDescent="0.25">
      <c r="A1046" s="18" t="s">
        <v>30</v>
      </c>
      <c r="B1046" s="15">
        <v>731</v>
      </c>
      <c r="C1046" s="15" t="s">
        <v>55</v>
      </c>
      <c r="D1046" s="15" t="s">
        <v>102</v>
      </c>
      <c r="E1046" s="15" t="s">
        <v>780</v>
      </c>
      <c r="F1046" s="15" t="s">
        <v>362</v>
      </c>
      <c r="G1046" s="16">
        <v>0</v>
      </c>
      <c r="H1046" s="16"/>
      <c r="I1046" s="16">
        <v>0</v>
      </c>
      <c r="J1046" s="16"/>
    </row>
    <row r="1047" spans="1:10" x14ac:dyDescent="0.25">
      <c r="A1047" s="18" t="s">
        <v>781</v>
      </c>
      <c r="B1047" s="15">
        <v>731</v>
      </c>
      <c r="C1047" s="15" t="s">
        <v>55</v>
      </c>
      <c r="D1047" s="15" t="s">
        <v>102</v>
      </c>
      <c r="E1047" s="15" t="s">
        <v>782</v>
      </c>
      <c r="F1047" s="15"/>
      <c r="G1047" s="16">
        <f t="shared" ref="G1047:J1048" si="134">G1048</f>
        <v>600000</v>
      </c>
      <c r="H1047" s="16">
        <f t="shared" si="134"/>
        <v>0</v>
      </c>
      <c r="I1047" s="16">
        <f t="shared" si="134"/>
        <v>600000</v>
      </c>
      <c r="J1047" s="16">
        <f t="shared" si="134"/>
        <v>0</v>
      </c>
    </row>
    <row r="1048" spans="1:10" x14ac:dyDescent="0.25">
      <c r="A1048" s="18" t="s">
        <v>89</v>
      </c>
      <c r="B1048" s="15">
        <v>731</v>
      </c>
      <c r="C1048" s="15" t="s">
        <v>55</v>
      </c>
      <c r="D1048" s="15" t="s">
        <v>102</v>
      </c>
      <c r="E1048" s="15" t="s">
        <v>783</v>
      </c>
      <c r="F1048" s="15"/>
      <c r="G1048" s="16">
        <f t="shared" si="134"/>
        <v>600000</v>
      </c>
      <c r="H1048" s="16">
        <f t="shared" si="134"/>
        <v>0</v>
      </c>
      <c r="I1048" s="16">
        <f t="shared" si="134"/>
        <v>600000</v>
      </c>
      <c r="J1048" s="16">
        <f t="shared" si="134"/>
        <v>0</v>
      </c>
    </row>
    <row r="1049" spans="1:10" ht="24" x14ac:dyDescent="0.25">
      <c r="A1049" s="18" t="s">
        <v>30</v>
      </c>
      <c r="B1049" s="15">
        <v>731</v>
      </c>
      <c r="C1049" s="15" t="s">
        <v>55</v>
      </c>
      <c r="D1049" s="15" t="s">
        <v>102</v>
      </c>
      <c r="E1049" s="15" t="s">
        <v>783</v>
      </c>
      <c r="F1049" s="15" t="s">
        <v>362</v>
      </c>
      <c r="G1049" s="16">
        <v>600000</v>
      </c>
      <c r="H1049" s="16"/>
      <c r="I1049" s="16">
        <v>600000</v>
      </c>
      <c r="J1049" s="16"/>
    </row>
    <row r="1050" spans="1:10" ht="24" x14ac:dyDescent="0.25">
      <c r="A1050" s="18" t="s">
        <v>784</v>
      </c>
      <c r="B1050" s="15">
        <v>731</v>
      </c>
      <c r="C1050" s="15" t="s">
        <v>55</v>
      </c>
      <c r="D1050" s="15" t="s">
        <v>102</v>
      </c>
      <c r="E1050" s="15" t="s">
        <v>785</v>
      </c>
      <c r="F1050" s="15"/>
      <c r="G1050" s="16">
        <f>G1067+G1051+G1057+G1064+G1054</f>
        <v>12500000</v>
      </c>
      <c r="H1050" s="16">
        <f t="shared" ref="H1050:J1050" si="135">H1067+H1051+H1057+H1064+H1054</f>
        <v>0</v>
      </c>
      <c r="I1050" s="16">
        <f t="shared" si="135"/>
        <v>12500000</v>
      </c>
      <c r="J1050" s="16">
        <f t="shared" si="135"/>
        <v>0</v>
      </c>
    </row>
    <row r="1051" spans="1:10" ht="36" x14ac:dyDescent="0.25">
      <c r="A1051" s="18" t="s">
        <v>786</v>
      </c>
      <c r="B1051" s="15">
        <v>731</v>
      </c>
      <c r="C1051" s="15" t="s">
        <v>55</v>
      </c>
      <c r="D1051" s="15" t="s">
        <v>102</v>
      </c>
      <c r="E1051" s="15" t="s">
        <v>787</v>
      </c>
      <c r="F1051" s="15"/>
      <c r="G1051" s="16">
        <f>G1052</f>
        <v>2000000</v>
      </c>
      <c r="H1051" s="16">
        <f t="shared" ref="H1051:J1052" si="136">H1052</f>
        <v>0</v>
      </c>
      <c r="I1051" s="16">
        <f t="shared" si="136"/>
        <v>2000000</v>
      </c>
      <c r="J1051" s="16">
        <f t="shared" si="136"/>
        <v>0</v>
      </c>
    </row>
    <row r="1052" spans="1:10" x14ac:dyDescent="0.25">
      <c r="A1052" s="18" t="s">
        <v>788</v>
      </c>
      <c r="B1052" s="15">
        <v>731</v>
      </c>
      <c r="C1052" s="15" t="s">
        <v>55</v>
      </c>
      <c r="D1052" s="15" t="s">
        <v>102</v>
      </c>
      <c r="E1052" s="15" t="s">
        <v>789</v>
      </c>
      <c r="F1052" s="15"/>
      <c r="G1052" s="16">
        <f>G1053</f>
        <v>2000000</v>
      </c>
      <c r="H1052" s="16">
        <f t="shared" si="136"/>
        <v>0</v>
      </c>
      <c r="I1052" s="16">
        <f t="shared" si="136"/>
        <v>2000000</v>
      </c>
      <c r="J1052" s="16">
        <f t="shared" si="136"/>
        <v>0</v>
      </c>
    </row>
    <row r="1053" spans="1:10" ht="24" x14ac:dyDescent="0.25">
      <c r="A1053" s="18" t="s">
        <v>30</v>
      </c>
      <c r="B1053" s="15">
        <v>731</v>
      </c>
      <c r="C1053" s="15" t="s">
        <v>55</v>
      </c>
      <c r="D1053" s="15" t="s">
        <v>102</v>
      </c>
      <c r="E1053" s="15" t="s">
        <v>789</v>
      </c>
      <c r="F1053" s="15" t="s">
        <v>362</v>
      </c>
      <c r="G1053" s="16">
        <v>2000000</v>
      </c>
      <c r="H1053" s="16"/>
      <c r="I1053" s="16">
        <v>2000000</v>
      </c>
      <c r="J1053" s="16"/>
    </row>
    <row r="1054" spans="1:10" ht="24" x14ac:dyDescent="0.25">
      <c r="A1054" s="18" t="s">
        <v>790</v>
      </c>
      <c r="B1054" s="15">
        <v>731</v>
      </c>
      <c r="C1054" s="15" t="s">
        <v>55</v>
      </c>
      <c r="D1054" s="15" t="s">
        <v>102</v>
      </c>
      <c r="E1054" s="15" t="s">
        <v>791</v>
      </c>
      <c r="F1054" s="15"/>
      <c r="G1054" s="16">
        <f>G1055</f>
        <v>1000000</v>
      </c>
      <c r="H1054" s="16">
        <f t="shared" ref="H1054:J1055" si="137">H1055</f>
        <v>0</v>
      </c>
      <c r="I1054" s="16">
        <f t="shared" si="137"/>
        <v>1000000</v>
      </c>
      <c r="J1054" s="16">
        <f t="shared" si="137"/>
        <v>0</v>
      </c>
    </row>
    <row r="1055" spans="1:10" ht="24" x14ac:dyDescent="0.25">
      <c r="A1055" s="18" t="s">
        <v>792</v>
      </c>
      <c r="B1055" s="15">
        <v>731</v>
      </c>
      <c r="C1055" s="15" t="s">
        <v>55</v>
      </c>
      <c r="D1055" s="15" t="s">
        <v>102</v>
      </c>
      <c r="E1055" s="15" t="s">
        <v>793</v>
      </c>
      <c r="F1055" s="15"/>
      <c r="G1055" s="16">
        <f>G1056</f>
        <v>1000000</v>
      </c>
      <c r="H1055" s="16">
        <f t="shared" si="137"/>
        <v>0</v>
      </c>
      <c r="I1055" s="16">
        <f t="shared" si="137"/>
        <v>1000000</v>
      </c>
      <c r="J1055" s="16">
        <f t="shared" si="137"/>
        <v>0</v>
      </c>
    </row>
    <row r="1056" spans="1:10" ht="24" x14ac:dyDescent="0.25">
      <c r="A1056" s="18" t="s">
        <v>30</v>
      </c>
      <c r="B1056" s="15">
        <v>731</v>
      </c>
      <c r="C1056" s="15" t="s">
        <v>55</v>
      </c>
      <c r="D1056" s="15" t="s">
        <v>102</v>
      </c>
      <c r="E1056" s="15" t="s">
        <v>793</v>
      </c>
      <c r="F1056" s="15" t="s">
        <v>362</v>
      </c>
      <c r="G1056" s="16">
        <v>1000000</v>
      </c>
      <c r="H1056" s="16"/>
      <c r="I1056" s="16">
        <v>1000000</v>
      </c>
      <c r="J1056" s="16"/>
    </row>
    <row r="1057" spans="1:10" ht="24" x14ac:dyDescent="0.25">
      <c r="A1057" s="18" t="s">
        <v>794</v>
      </c>
      <c r="B1057" s="15">
        <v>731</v>
      </c>
      <c r="C1057" s="15" t="s">
        <v>55</v>
      </c>
      <c r="D1057" s="15" t="s">
        <v>102</v>
      </c>
      <c r="E1057" s="15" t="s">
        <v>795</v>
      </c>
      <c r="F1057" s="15"/>
      <c r="G1057" s="16">
        <f>G1058+G1060+G1062</f>
        <v>3000000</v>
      </c>
      <c r="H1057" s="16">
        <f t="shared" ref="H1057:J1057" si="138">H1058+H1060+H1062</f>
        <v>0</v>
      </c>
      <c r="I1057" s="16">
        <f t="shared" si="138"/>
        <v>3000000</v>
      </c>
      <c r="J1057" s="16">
        <f t="shared" si="138"/>
        <v>0</v>
      </c>
    </row>
    <row r="1058" spans="1:10" ht="24" hidden="1" x14ac:dyDescent="0.25">
      <c r="A1058" s="18" t="s">
        <v>796</v>
      </c>
      <c r="B1058" s="15">
        <v>731</v>
      </c>
      <c r="C1058" s="15" t="s">
        <v>55</v>
      </c>
      <c r="D1058" s="15" t="s">
        <v>102</v>
      </c>
      <c r="E1058" s="15" t="s">
        <v>797</v>
      </c>
      <c r="F1058" s="15"/>
      <c r="G1058" s="16">
        <f>G1059</f>
        <v>0</v>
      </c>
      <c r="H1058" s="16">
        <f t="shared" ref="H1058:J1058" si="139">H1059</f>
        <v>0</v>
      </c>
      <c r="I1058" s="16">
        <f t="shared" si="139"/>
        <v>0</v>
      </c>
      <c r="J1058" s="16">
        <f t="shared" si="139"/>
        <v>0</v>
      </c>
    </row>
    <row r="1059" spans="1:10" ht="24" hidden="1" x14ac:dyDescent="0.25">
      <c r="A1059" s="18" t="s">
        <v>30</v>
      </c>
      <c r="B1059" s="15">
        <v>731</v>
      </c>
      <c r="C1059" s="15" t="s">
        <v>55</v>
      </c>
      <c r="D1059" s="15" t="s">
        <v>102</v>
      </c>
      <c r="E1059" s="15" t="s">
        <v>797</v>
      </c>
      <c r="F1059" s="15" t="s">
        <v>362</v>
      </c>
      <c r="G1059" s="16"/>
      <c r="H1059" s="16"/>
      <c r="I1059" s="16"/>
      <c r="J1059" s="16"/>
    </row>
    <row r="1060" spans="1:10" ht="24" hidden="1" x14ac:dyDescent="0.25">
      <c r="A1060" s="18" t="s">
        <v>798</v>
      </c>
      <c r="B1060" s="15">
        <v>731</v>
      </c>
      <c r="C1060" s="15" t="s">
        <v>55</v>
      </c>
      <c r="D1060" s="15" t="s">
        <v>102</v>
      </c>
      <c r="E1060" s="15" t="s">
        <v>799</v>
      </c>
      <c r="F1060" s="15"/>
      <c r="G1060" s="16">
        <f>G1061</f>
        <v>0</v>
      </c>
      <c r="H1060" s="16">
        <f t="shared" ref="H1060:J1060" si="140">H1061</f>
        <v>0</v>
      </c>
      <c r="I1060" s="16">
        <f t="shared" si="140"/>
        <v>0</v>
      </c>
      <c r="J1060" s="16">
        <f t="shared" si="140"/>
        <v>0</v>
      </c>
    </row>
    <row r="1061" spans="1:10" ht="24" hidden="1" x14ac:dyDescent="0.25">
      <c r="A1061" s="18" t="s">
        <v>30</v>
      </c>
      <c r="B1061" s="15">
        <v>731</v>
      </c>
      <c r="C1061" s="15" t="s">
        <v>55</v>
      </c>
      <c r="D1061" s="15" t="s">
        <v>102</v>
      </c>
      <c r="E1061" s="15" t="s">
        <v>799</v>
      </c>
      <c r="F1061" s="15" t="s">
        <v>362</v>
      </c>
      <c r="G1061" s="16"/>
      <c r="H1061" s="16"/>
      <c r="I1061" s="16"/>
      <c r="J1061" s="16"/>
    </row>
    <row r="1062" spans="1:10" ht="21" customHeight="1" x14ac:dyDescent="0.25">
      <c r="A1062" s="18" t="s">
        <v>800</v>
      </c>
      <c r="B1062" s="15">
        <v>731</v>
      </c>
      <c r="C1062" s="15" t="s">
        <v>55</v>
      </c>
      <c r="D1062" s="15" t="s">
        <v>102</v>
      </c>
      <c r="E1062" s="15" t="s">
        <v>801</v>
      </c>
      <c r="F1062" s="15"/>
      <c r="G1062" s="16">
        <f>G1063</f>
        <v>3000000</v>
      </c>
      <c r="H1062" s="16">
        <f t="shared" ref="H1062:J1062" si="141">H1063</f>
        <v>0</v>
      </c>
      <c r="I1062" s="16">
        <f t="shared" si="141"/>
        <v>3000000</v>
      </c>
      <c r="J1062" s="16">
        <f t="shared" si="141"/>
        <v>0</v>
      </c>
    </row>
    <row r="1063" spans="1:10" ht="24" x14ac:dyDescent="0.25">
      <c r="A1063" s="18" t="s">
        <v>30</v>
      </c>
      <c r="B1063" s="15">
        <v>731</v>
      </c>
      <c r="C1063" s="15" t="s">
        <v>55</v>
      </c>
      <c r="D1063" s="15" t="s">
        <v>102</v>
      </c>
      <c r="E1063" s="15" t="s">
        <v>801</v>
      </c>
      <c r="F1063" s="15" t="s">
        <v>362</v>
      </c>
      <c r="G1063" s="16">
        <v>3000000</v>
      </c>
      <c r="H1063" s="16"/>
      <c r="I1063" s="16">
        <v>3000000</v>
      </c>
      <c r="J1063" s="16"/>
    </row>
    <row r="1064" spans="1:10" ht="36" x14ac:dyDescent="0.25">
      <c r="A1064" s="18" t="s">
        <v>802</v>
      </c>
      <c r="B1064" s="15">
        <v>731</v>
      </c>
      <c r="C1064" s="15" t="s">
        <v>55</v>
      </c>
      <c r="D1064" s="15" t="s">
        <v>102</v>
      </c>
      <c r="E1064" s="15" t="s">
        <v>803</v>
      </c>
      <c r="F1064" s="15"/>
      <c r="G1064" s="16">
        <f>G1065</f>
        <v>1500000</v>
      </c>
      <c r="H1064" s="16">
        <f t="shared" ref="H1064:J1065" si="142">H1065</f>
        <v>0</v>
      </c>
      <c r="I1064" s="16">
        <f t="shared" si="142"/>
        <v>1500000</v>
      </c>
      <c r="J1064" s="16">
        <f t="shared" si="142"/>
        <v>0</v>
      </c>
    </row>
    <row r="1065" spans="1:10" ht="24" x14ac:dyDescent="0.25">
      <c r="A1065" s="18" t="s">
        <v>804</v>
      </c>
      <c r="B1065" s="15">
        <v>731</v>
      </c>
      <c r="C1065" s="15" t="s">
        <v>55</v>
      </c>
      <c r="D1065" s="15" t="s">
        <v>102</v>
      </c>
      <c r="E1065" s="15" t="s">
        <v>805</v>
      </c>
      <c r="F1065" s="15"/>
      <c r="G1065" s="16">
        <f>G1066</f>
        <v>1500000</v>
      </c>
      <c r="H1065" s="16">
        <f t="shared" si="142"/>
        <v>0</v>
      </c>
      <c r="I1065" s="16">
        <f t="shared" si="142"/>
        <v>1500000</v>
      </c>
      <c r="J1065" s="16">
        <f t="shared" si="142"/>
        <v>0</v>
      </c>
    </row>
    <row r="1066" spans="1:10" ht="24" x14ac:dyDescent="0.25">
      <c r="A1066" s="18" t="s">
        <v>30</v>
      </c>
      <c r="B1066" s="15">
        <v>731</v>
      </c>
      <c r="C1066" s="15" t="s">
        <v>55</v>
      </c>
      <c r="D1066" s="15" t="s">
        <v>102</v>
      </c>
      <c r="E1066" s="15" t="s">
        <v>805</v>
      </c>
      <c r="F1066" s="15" t="s">
        <v>362</v>
      </c>
      <c r="G1066" s="16">
        <v>1500000</v>
      </c>
      <c r="H1066" s="16"/>
      <c r="I1066" s="16">
        <v>1500000</v>
      </c>
      <c r="J1066" s="16"/>
    </row>
    <row r="1067" spans="1:10" ht="24" x14ac:dyDescent="0.25">
      <c r="A1067" s="18" t="s">
        <v>806</v>
      </c>
      <c r="B1067" s="15">
        <v>731</v>
      </c>
      <c r="C1067" s="15" t="s">
        <v>55</v>
      </c>
      <c r="D1067" s="15" t="s">
        <v>102</v>
      </c>
      <c r="E1067" s="15" t="s">
        <v>807</v>
      </c>
      <c r="F1067" s="15"/>
      <c r="G1067" s="16">
        <f>G1068+G1070+G1072</f>
        <v>5000000</v>
      </c>
      <c r="H1067" s="16">
        <f t="shared" ref="H1067:J1067" si="143">H1068+H1070+H1072</f>
        <v>0</v>
      </c>
      <c r="I1067" s="16">
        <f t="shared" si="143"/>
        <v>5000000</v>
      </c>
      <c r="J1067" s="16">
        <f t="shared" si="143"/>
        <v>0</v>
      </c>
    </row>
    <row r="1068" spans="1:10" ht="36" hidden="1" x14ac:dyDescent="0.25">
      <c r="A1068" s="36" t="s">
        <v>808</v>
      </c>
      <c r="B1068" s="37">
        <v>731</v>
      </c>
      <c r="C1068" s="37" t="s">
        <v>55</v>
      </c>
      <c r="D1068" s="37" t="s">
        <v>102</v>
      </c>
      <c r="E1068" s="37" t="s">
        <v>809</v>
      </c>
      <c r="F1068" s="15"/>
      <c r="G1068" s="16">
        <f t="shared" ref="G1068:J1068" si="144">G1069</f>
        <v>0</v>
      </c>
      <c r="H1068" s="16">
        <f t="shared" si="144"/>
        <v>0</v>
      </c>
      <c r="I1068" s="16">
        <f t="shared" si="144"/>
        <v>0</v>
      </c>
      <c r="J1068" s="16">
        <f t="shared" si="144"/>
        <v>0</v>
      </c>
    </row>
    <row r="1069" spans="1:10" ht="24" hidden="1" x14ac:dyDescent="0.25">
      <c r="A1069" s="18" t="s">
        <v>30</v>
      </c>
      <c r="B1069" s="37">
        <v>731</v>
      </c>
      <c r="C1069" s="37" t="s">
        <v>55</v>
      </c>
      <c r="D1069" s="37" t="s">
        <v>102</v>
      </c>
      <c r="E1069" s="37" t="s">
        <v>809</v>
      </c>
      <c r="F1069" s="15" t="s">
        <v>362</v>
      </c>
      <c r="G1069" s="16">
        <v>0</v>
      </c>
      <c r="H1069" s="16">
        <v>0</v>
      </c>
      <c r="I1069" s="16">
        <v>0</v>
      </c>
      <c r="J1069" s="16">
        <v>0</v>
      </c>
    </row>
    <row r="1070" spans="1:10" ht="36" hidden="1" x14ac:dyDescent="0.25">
      <c r="A1070" s="18" t="s">
        <v>810</v>
      </c>
      <c r="B1070" s="15">
        <v>731</v>
      </c>
      <c r="C1070" s="15" t="s">
        <v>55</v>
      </c>
      <c r="D1070" s="15" t="s">
        <v>102</v>
      </c>
      <c r="E1070" s="15" t="s">
        <v>811</v>
      </c>
      <c r="F1070" s="15"/>
      <c r="G1070" s="16">
        <f>G1071</f>
        <v>0</v>
      </c>
      <c r="H1070" s="16">
        <f t="shared" ref="H1070:J1070" si="145">H1071</f>
        <v>0</v>
      </c>
      <c r="I1070" s="16">
        <f t="shared" si="145"/>
        <v>0</v>
      </c>
      <c r="J1070" s="16">
        <f t="shared" si="145"/>
        <v>0</v>
      </c>
    </row>
    <row r="1071" spans="1:10" ht="24" hidden="1" x14ac:dyDescent="0.25">
      <c r="A1071" s="18" t="s">
        <v>30</v>
      </c>
      <c r="B1071" s="15">
        <v>731</v>
      </c>
      <c r="C1071" s="15" t="s">
        <v>55</v>
      </c>
      <c r="D1071" s="15" t="s">
        <v>102</v>
      </c>
      <c r="E1071" s="15" t="s">
        <v>811</v>
      </c>
      <c r="F1071" s="15" t="s">
        <v>362</v>
      </c>
      <c r="G1071" s="16"/>
      <c r="H1071" s="16"/>
      <c r="I1071" s="16"/>
      <c r="J1071" s="16"/>
    </row>
    <row r="1072" spans="1:10" ht="48" x14ac:dyDescent="0.25">
      <c r="A1072" s="18" t="s">
        <v>812</v>
      </c>
      <c r="B1072" s="15">
        <v>731</v>
      </c>
      <c r="C1072" s="15" t="s">
        <v>55</v>
      </c>
      <c r="D1072" s="15" t="s">
        <v>102</v>
      </c>
      <c r="E1072" s="15" t="s">
        <v>813</v>
      </c>
      <c r="F1072" s="15"/>
      <c r="G1072" s="16">
        <f>G1073</f>
        <v>5000000</v>
      </c>
      <c r="H1072" s="16">
        <f t="shared" ref="H1072:J1072" si="146">H1073</f>
        <v>0</v>
      </c>
      <c r="I1072" s="16">
        <f t="shared" si="146"/>
        <v>5000000</v>
      </c>
      <c r="J1072" s="16">
        <f t="shared" si="146"/>
        <v>0</v>
      </c>
    </row>
    <row r="1073" spans="1:10" ht="24" x14ac:dyDescent="0.25">
      <c r="A1073" s="18" t="s">
        <v>30</v>
      </c>
      <c r="B1073" s="15">
        <v>731</v>
      </c>
      <c r="C1073" s="15" t="s">
        <v>55</v>
      </c>
      <c r="D1073" s="15" t="s">
        <v>102</v>
      </c>
      <c r="E1073" s="15" t="s">
        <v>813</v>
      </c>
      <c r="F1073" s="15" t="s">
        <v>362</v>
      </c>
      <c r="G1073" s="16">
        <v>5000000</v>
      </c>
      <c r="H1073" s="16"/>
      <c r="I1073" s="16">
        <v>5000000</v>
      </c>
      <c r="J1073" s="16"/>
    </row>
    <row r="1074" spans="1:10" hidden="1" x14ac:dyDescent="0.25">
      <c r="A1074" s="17" t="s">
        <v>21</v>
      </c>
      <c r="B1074" s="15" t="s">
        <v>574</v>
      </c>
      <c r="C1074" s="15" t="s">
        <v>55</v>
      </c>
      <c r="D1074" s="15" t="s">
        <v>102</v>
      </c>
      <c r="E1074" s="15" t="s">
        <v>22</v>
      </c>
      <c r="F1074" s="15"/>
      <c r="G1074" s="16">
        <f t="shared" ref="G1074:J1074" si="147">G1075</f>
        <v>0</v>
      </c>
      <c r="H1074" s="16">
        <f t="shared" si="147"/>
        <v>0</v>
      </c>
      <c r="I1074" s="16">
        <f t="shared" si="147"/>
        <v>0</v>
      </c>
      <c r="J1074" s="16">
        <f t="shared" si="147"/>
        <v>0</v>
      </c>
    </row>
    <row r="1075" spans="1:10" ht="24" hidden="1" x14ac:dyDescent="0.25">
      <c r="A1075" s="17" t="s">
        <v>814</v>
      </c>
      <c r="B1075" s="15" t="s">
        <v>574</v>
      </c>
      <c r="C1075" s="15" t="s">
        <v>55</v>
      </c>
      <c r="D1075" s="15" t="s">
        <v>102</v>
      </c>
      <c r="E1075" s="15" t="s">
        <v>144</v>
      </c>
      <c r="F1075" s="15"/>
      <c r="G1075" s="16">
        <f>G1079+G1076</f>
        <v>0</v>
      </c>
      <c r="H1075" s="16">
        <f t="shared" ref="H1075:J1075" si="148">H1079+H1076</f>
        <v>0</v>
      </c>
      <c r="I1075" s="16">
        <f t="shared" si="148"/>
        <v>0</v>
      </c>
      <c r="J1075" s="16">
        <f t="shared" si="148"/>
        <v>0</v>
      </c>
    </row>
    <row r="1076" spans="1:10" ht="51" hidden="1" x14ac:dyDescent="0.25">
      <c r="A1076" s="38" t="s">
        <v>815</v>
      </c>
      <c r="B1076" s="39" t="s">
        <v>574</v>
      </c>
      <c r="C1076" s="39" t="s">
        <v>55</v>
      </c>
      <c r="D1076" s="39" t="s">
        <v>102</v>
      </c>
      <c r="E1076" s="39" t="s">
        <v>346</v>
      </c>
      <c r="F1076" s="39"/>
      <c r="G1076" s="16">
        <f>G1077</f>
        <v>0</v>
      </c>
      <c r="H1076" s="16">
        <f t="shared" ref="H1076:J1077" si="149">H1077</f>
        <v>0</v>
      </c>
      <c r="I1076" s="16">
        <f t="shared" si="149"/>
        <v>0</v>
      </c>
      <c r="J1076" s="16">
        <f t="shared" si="149"/>
        <v>0</v>
      </c>
    </row>
    <row r="1077" spans="1:10" ht="60" hidden="1" x14ac:dyDescent="0.25">
      <c r="A1077" s="40" t="s">
        <v>816</v>
      </c>
      <c r="B1077" s="39" t="s">
        <v>574</v>
      </c>
      <c r="C1077" s="39" t="s">
        <v>55</v>
      </c>
      <c r="D1077" s="39" t="s">
        <v>102</v>
      </c>
      <c r="E1077" s="39" t="s">
        <v>817</v>
      </c>
      <c r="F1077" s="39"/>
      <c r="G1077" s="16">
        <f>G1078</f>
        <v>0</v>
      </c>
      <c r="H1077" s="16">
        <f t="shared" si="149"/>
        <v>0</v>
      </c>
      <c r="I1077" s="16">
        <f t="shared" si="149"/>
        <v>0</v>
      </c>
      <c r="J1077" s="16">
        <f t="shared" si="149"/>
        <v>0</v>
      </c>
    </row>
    <row r="1078" spans="1:10" ht="24" hidden="1" x14ac:dyDescent="0.25">
      <c r="A1078" s="40" t="s">
        <v>73</v>
      </c>
      <c r="B1078" s="39" t="s">
        <v>574</v>
      </c>
      <c r="C1078" s="39" t="s">
        <v>55</v>
      </c>
      <c r="D1078" s="39" t="s">
        <v>102</v>
      </c>
      <c r="E1078" s="39" t="s">
        <v>817</v>
      </c>
      <c r="F1078" s="39" t="s">
        <v>146</v>
      </c>
      <c r="G1078" s="16"/>
      <c r="H1078" s="16"/>
      <c r="I1078" s="16"/>
      <c r="J1078" s="16"/>
    </row>
    <row r="1079" spans="1:10" hidden="1" x14ac:dyDescent="0.25">
      <c r="A1079" s="19" t="s">
        <v>818</v>
      </c>
      <c r="B1079" s="15" t="s">
        <v>574</v>
      </c>
      <c r="C1079" s="15" t="s">
        <v>55</v>
      </c>
      <c r="D1079" s="15" t="s">
        <v>102</v>
      </c>
      <c r="E1079" s="15" t="s">
        <v>819</v>
      </c>
      <c r="F1079" s="15"/>
      <c r="G1079" s="16">
        <f>SUM(G1080:G1080)</f>
        <v>0</v>
      </c>
      <c r="H1079" s="16">
        <f>SUM(H1080:H1080)</f>
        <v>0</v>
      </c>
      <c r="I1079" s="16">
        <f>SUM(I1080:I1080)</f>
        <v>0</v>
      </c>
      <c r="J1079" s="16">
        <f>SUM(J1080:J1080)</f>
        <v>0</v>
      </c>
    </row>
    <row r="1080" spans="1:10" ht="24" hidden="1" x14ac:dyDescent="0.25">
      <c r="A1080" s="18" t="s">
        <v>73</v>
      </c>
      <c r="B1080" s="15" t="s">
        <v>574</v>
      </c>
      <c r="C1080" s="15" t="s">
        <v>55</v>
      </c>
      <c r="D1080" s="15" t="s">
        <v>102</v>
      </c>
      <c r="E1080" s="15" t="s">
        <v>819</v>
      </c>
      <c r="F1080" s="15" t="s">
        <v>146</v>
      </c>
      <c r="G1080" s="16">
        <v>0</v>
      </c>
      <c r="H1080" s="16"/>
      <c r="I1080" s="16">
        <v>0</v>
      </c>
      <c r="J1080" s="16"/>
    </row>
    <row r="1081" spans="1:10" x14ac:dyDescent="0.25">
      <c r="A1081" s="18" t="s">
        <v>820</v>
      </c>
      <c r="B1081" s="15" t="s">
        <v>574</v>
      </c>
      <c r="C1081" s="15" t="s">
        <v>55</v>
      </c>
      <c r="D1081" s="15" t="s">
        <v>55</v>
      </c>
      <c r="E1081" s="15"/>
      <c r="F1081" s="15"/>
      <c r="G1081" s="16">
        <f>G1082+G1093</f>
        <v>29519870.829999998</v>
      </c>
      <c r="H1081" s="16">
        <f t="shared" ref="H1081:J1081" si="150">H1082+H1093</f>
        <v>0</v>
      </c>
      <c r="I1081" s="16">
        <f t="shared" si="150"/>
        <v>29519870.829999998</v>
      </c>
      <c r="J1081" s="16">
        <f t="shared" si="150"/>
        <v>0</v>
      </c>
    </row>
    <row r="1082" spans="1:10" ht="24" x14ac:dyDescent="0.25">
      <c r="A1082" s="27" t="s">
        <v>680</v>
      </c>
      <c r="B1082" s="15" t="s">
        <v>574</v>
      </c>
      <c r="C1082" s="15" t="s">
        <v>55</v>
      </c>
      <c r="D1082" s="15" t="s">
        <v>55</v>
      </c>
      <c r="E1082" s="15" t="s">
        <v>607</v>
      </c>
      <c r="F1082" s="15"/>
      <c r="G1082" s="16">
        <f t="shared" ref="G1082:J1083" si="151">G1083</f>
        <v>29519870.829999998</v>
      </c>
      <c r="H1082" s="16">
        <f t="shared" si="151"/>
        <v>0</v>
      </c>
      <c r="I1082" s="16">
        <f t="shared" si="151"/>
        <v>29519870.829999998</v>
      </c>
      <c r="J1082" s="16">
        <f t="shared" si="151"/>
        <v>0</v>
      </c>
    </row>
    <row r="1083" spans="1:10" ht="24" x14ac:dyDescent="0.25">
      <c r="A1083" s="27" t="s">
        <v>608</v>
      </c>
      <c r="B1083" s="15" t="s">
        <v>574</v>
      </c>
      <c r="C1083" s="15" t="s">
        <v>55</v>
      </c>
      <c r="D1083" s="15" t="s">
        <v>55</v>
      </c>
      <c r="E1083" s="15" t="s">
        <v>609</v>
      </c>
      <c r="F1083" s="15"/>
      <c r="G1083" s="16">
        <f t="shared" si="151"/>
        <v>29519870.829999998</v>
      </c>
      <c r="H1083" s="16">
        <f t="shared" si="151"/>
        <v>0</v>
      </c>
      <c r="I1083" s="16">
        <f t="shared" si="151"/>
        <v>29519870.829999998</v>
      </c>
      <c r="J1083" s="16">
        <f t="shared" si="151"/>
        <v>0</v>
      </c>
    </row>
    <row r="1084" spans="1:10" ht="36" x14ac:dyDescent="0.25">
      <c r="A1084" s="27" t="s">
        <v>821</v>
      </c>
      <c r="B1084" s="28" t="s">
        <v>574</v>
      </c>
      <c r="C1084" s="28" t="s">
        <v>55</v>
      </c>
      <c r="D1084" s="15" t="s">
        <v>55</v>
      </c>
      <c r="E1084" s="28" t="s">
        <v>822</v>
      </c>
      <c r="F1084" s="15"/>
      <c r="G1084" s="16">
        <f>G1085+G1087+G1091</f>
        <v>29519870.829999998</v>
      </c>
      <c r="H1084" s="16">
        <f>H1085+H1087+H1091</f>
        <v>0</v>
      </c>
      <c r="I1084" s="16">
        <f>I1085+I1087+I1091</f>
        <v>29519870.829999998</v>
      </c>
      <c r="J1084" s="16">
        <f>J1085+J1087+J1091</f>
        <v>0</v>
      </c>
    </row>
    <row r="1085" spans="1:10" ht="36" x14ac:dyDescent="0.25">
      <c r="A1085" s="27" t="s">
        <v>31</v>
      </c>
      <c r="B1085" s="28" t="s">
        <v>574</v>
      </c>
      <c r="C1085" s="28" t="s">
        <v>55</v>
      </c>
      <c r="D1085" s="15" t="s">
        <v>55</v>
      </c>
      <c r="E1085" s="28" t="s">
        <v>823</v>
      </c>
      <c r="F1085" s="15"/>
      <c r="G1085" s="16">
        <f>G1086</f>
        <v>280000</v>
      </c>
      <c r="H1085" s="16">
        <f>H1086</f>
        <v>0</v>
      </c>
      <c r="I1085" s="16">
        <f>I1086</f>
        <v>280000</v>
      </c>
      <c r="J1085" s="16">
        <f>J1086</f>
        <v>0</v>
      </c>
    </row>
    <row r="1086" spans="1:10" ht="48" x14ac:dyDescent="0.25">
      <c r="A1086" s="27" t="s">
        <v>27</v>
      </c>
      <c r="B1086" s="28" t="s">
        <v>574</v>
      </c>
      <c r="C1086" s="28" t="s">
        <v>55</v>
      </c>
      <c r="D1086" s="15" t="s">
        <v>55</v>
      </c>
      <c r="E1086" s="28" t="s">
        <v>823</v>
      </c>
      <c r="F1086" s="15" t="s">
        <v>667</v>
      </c>
      <c r="G1086" s="16">
        <v>280000</v>
      </c>
      <c r="H1086" s="16"/>
      <c r="I1086" s="16">
        <v>280000</v>
      </c>
      <c r="J1086" s="16"/>
    </row>
    <row r="1087" spans="1:10" ht="36" x14ac:dyDescent="0.25">
      <c r="A1087" s="18" t="s">
        <v>597</v>
      </c>
      <c r="B1087" s="28" t="s">
        <v>574</v>
      </c>
      <c r="C1087" s="28" t="s">
        <v>55</v>
      </c>
      <c r="D1087" s="15" t="s">
        <v>55</v>
      </c>
      <c r="E1087" s="28" t="s">
        <v>824</v>
      </c>
      <c r="F1087" s="15"/>
      <c r="G1087" s="16">
        <f>SUM(G1088:G1090)</f>
        <v>29239870.829999998</v>
      </c>
      <c r="H1087" s="16">
        <f>SUM(H1088:H1090)</f>
        <v>0</v>
      </c>
      <c r="I1087" s="16">
        <f>SUM(I1088:I1090)</f>
        <v>29239870.829999998</v>
      </c>
      <c r="J1087" s="16">
        <f>SUM(J1088:J1090)</f>
        <v>0</v>
      </c>
    </row>
    <row r="1088" spans="1:10" ht="48" x14ac:dyDescent="0.25">
      <c r="A1088" s="27" t="s">
        <v>27</v>
      </c>
      <c r="B1088" s="28" t="s">
        <v>574</v>
      </c>
      <c r="C1088" s="28" t="s">
        <v>55</v>
      </c>
      <c r="D1088" s="15" t="s">
        <v>55</v>
      </c>
      <c r="E1088" s="28" t="s">
        <v>824</v>
      </c>
      <c r="F1088" s="15" t="s">
        <v>667</v>
      </c>
      <c r="G1088" s="16">
        <v>24738508.739999998</v>
      </c>
      <c r="H1088" s="16"/>
      <c r="I1088" s="16">
        <v>24738508.739999998</v>
      </c>
      <c r="J1088" s="16"/>
    </row>
    <row r="1089" spans="1:10" ht="24" x14ac:dyDescent="0.25">
      <c r="A1089" s="27" t="s">
        <v>30</v>
      </c>
      <c r="B1089" s="28" t="s">
        <v>574</v>
      </c>
      <c r="C1089" s="28" t="s">
        <v>55</v>
      </c>
      <c r="D1089" s="15" t="s">
        <v>55</v>
      </c>
      <c r="E1089" s="28" t="s">
        <v>824</v>
      </c>
      <c r="F1089" s="15" t="s">
        <v>362</v>
      </c>
      <c r="G1089" s="16">
        <v>2037442.09</v>
      </c>
      <c r="H1089" s="16"/>
      <c r="I1089" s="16">
        <v>2037442.09</v>
      </c>
      <c r="J1089" s="16"/>
    </row>
    <row r="1090" spans="1:10" x14ac:dyDescent="0.25">
      <c r="A1090" s="27" t="s">
        <v>62</v>
      </c>
      <c r="B1090" s="28" t="s">
        <v>574</v>
      </c>
      <c r="C1090" s="28" t="s">
        <v>55</v>
      </c>
      <c r="D1090" s="15" t="s">
        <v>55</v>
      </c>
      <c r="E1090" s="28" t="s">
        <v>824</v>
      </c>
      <c r="F1090" s="15" t="s">
        <v>623</v>
      </c>
      <c r="G1090" s="16">
        <v>2463920</v>
      </c>
      <c r="H1090" s="16"/>
      <c r="I1090" s="16">
        <v>2463920</v>
      </c>
      <c r="J1090" s="16"/>
    </row>
    <row r="1091" spans="1:10" ht="24" hidden="1" x14ac:dyDescent="0.25">
      <c r="A1091" s="25" t="s">
        <v>227</v>
      </c>
      <c r="B1091" s="28" t="s">
        <v>574</v>
      </c>
      <c r="C1091" s="28" t="s">
        <v>55</v>
      </c>
      <c r="D1091" s="15" t="s">
        <v>55</v>
      </c>
      <c r="E1091" s="28" t="s">
        <v>825</v>
      </c>
      <c r="F1091" s="15"/>
      <c r="G1091" s="16">
        <f>G1092</f>
        <v>0</v>
      </c>
      <c r="H1091" s="16">
        <f>H1092</f>
        <v>0</v>
      </c>
      <c r="I1091" s="16">
        <f>I1092</f>
        <v>0</v>
      </c>
      <c r="J1091" s="16">
        <f>J1092</f>
        <v>0</v>
      </c>
    </row>
    <row r="1092" spans="1:10" hidden="1" x14ac:dyDescent="0.25">
      <c r="A1092" s="27" t="s">
        <v>62</v>
      </c>
      <c r="B1092" s="28" t="s">
        <v>574</v>
      </c>
      <c r="C1092" s="28" t="s">
        <v>55</v>
      </c>
      <c r="D1092" s="15" t="s">
        <v>55</v>
      </c>
      <c r="E1092" s="28" t="s">
        <v>825</v>
      </c>
      <c r="F1092" s="15" t="s">
        <v>623</v>
      </c>
      <c r="G1092" s="16">
        <v>0</v>
      </c>
      <c r="H1092" s="16"/>
      <c r="I1092" s="16">
        <v>0</v>
      </c>
      <c r="J1092" s="16"/>
    </row>
    <row r="1093" spans="1:10" hidden="1" x14ac:dyDescent="0.25">
      <c r="A1093" s="40" t="s">
        <v>21</v>
      </c>
      <c r="B1093" s="39" t="s">
        <v>574</v>
      </c>
      <c r="C1093" s="39" t="s">
        <v>55</v>
      </c>
      <c r="D1093" s="39" t="s">
        <v>55</v>
      </c>
      <c r="E1093" s="39" t="s">
        <v>22</v>
      </c>
      <c r="F1093" s="39"/>
      <c r="G1093" s="16">
        <f>G1094</f>
        <v>0</v>
      </c>
      <c r="H1093" s="16">
        <f t="shared" ref="H1093:J1096" si="152">H1094</f>
        <v>0</v>
      </c>
      <c r="I1093" s="16">
        <f t="shared" si="152"/>
        <v>0</v>
      </c>
      <c r="J1093" s="16">
        <f t="shared" si="152"/>
        <v>0</v>
      </c>
    </row>
    <row r="1094" spans="1:10" hidden="1" x14ac:dyDescent="0.25">
      <c r="A1094" s="40" t="s">
        <v>349</v>
      </c>
      <c r="B1094" s="39" t="s">
        <v>574</v>
      </c>
      <c r="C1094" s="39" t="s">
        <v>55</v>
      </c>
      <c r="D1094" s="39" t="s">
        <v>55</v>
      </c>
      <c r="E1094" s="39" t="s">
        <v>350</v>
      </c>
      <c r="F1094" s="39"/>
      <c r="G1094" s="16">
        <f>G1095</f>
        <v>0</v>
      </c>
      <c r="H1094" s="16">
        <f t="shared" si="152"/>
        <v>0</v>
      </c>
      <c r="I1094" s="16">
        <f t="shared" si="152"/>
        <v>0</v>
      </c>
      <c r="J1094" s="16">
        <f t="shared" si="152"/>
        <v>0</v>
      </c>
    </row>
    <row r="1095" spans="1:10" ht="48" hidden="1" x14ac:dyDescent="0.25">
      <c r="A1095" s="40" t="s">
        <v>815</v>
      </c>
      <c r="B1095" s="39" t="s">
        <v>574</v>
      </c>
      <c r="C1095" s="39" t="s">
        <v>55</v>
      </c>
      <c r="D1095" s="39" t="s">
        <v>55</v>
      </c>
      <c r="E1095" s="39" t="s">
        <v>352</v>
      </c>
      <c r="F1095" s="39"/>
      <c r="G1095" s="16">
        <f>G1096</f>
        <v>0</v>
      </c>
      <c r="H1095" s="16">
        <f t="shared" si="152"/>
        <v>0</v>
      </c>
      <c r="I1095" s="16">
        <f t="shared" si="152"/>
        <v>0</v>
      </c>
      <c r="J1095" s="16">
        <f t="shared" si="152"/>
        <v>0</v>
      </c>
    </row>
    <row r="1096" spans="1:10" ht="48" hidden="1" x14ac:dyDescent="0.25">
      <c r="A1096" s="40" t="s">
        <v>826</v>
      </c>
      <c r="B1096" s="39" t="s">
        <v>574</v>
      </c>
      <c r="C1096" s="39" t="s">
        <v>55</v>
      </c>
      <c r="D1096" s="39" t="s">
        <v>55</v>
      </c>
      <c r="E1096" s="39" t="s">
        <v>827</v>
      </c>
      <c r="F1096" s="39"/>
      <c r="G1096" s="16">
        <f>G1097</f>
        <v>0</v>
      </c>
      <c r="H1096" s="16">
        <f t="shared" si="152"/>
        <v>0</v>
      </c>
      <c r="I1096" s="16">
        <f t="shared" si="152"/>
        <v>0</v>
      </c>
      <c r="J1096" s="16">
        <f t="shared" si="152"/>
        <v>0</v>
      </c>
    </row>
    <row r="1097" spans="1:10" ht="24" hidden="1" x14ac:dyDescent="0.25">
      <c r="A1097" s="40" t="s">
        <v>30</v>
      </c>
      <c r="B1097" s="39" t="s">
        <v>574</v>
      </c>
      <c r="C1097" s="39" t="s">
        <v>55</v>
      </c>
      <c r="D1097" s="39" t="s">
        <v>55</v>
      </c>
      <c r="E1097" s="39" t="s">
        <v>827</v>
      </c>
      <c r="F1097" s="39" t="s">
        <v>362</v>
      </c>
      <c r="G1097" s="16"/>
      <c r="H1097" s="16"/>
      <c r="I1097" s="16"/>
      <c r="J1097" s="16"/>
    </row>
    <row r="1098" spans="1:10" x14ac:dyDescent="0.25">
      <c r="A1098" s="18" t="s">
        <v>828</v>
      </c>
      <c r="B1098" s="15" t="s">
        <v>574</v>
      </c>
      <c r="C1098" s="15" t="s">
        <v>423</v>
      </c>
      <c r="D1098" s="15"/>
      <c r="E1098" s="15"/>
      <c r="F1098" s="14"/>
      <c r="G1098" s="16">
        <f t="shared" ref="G1098:J1100" si="153">G1099</f>
        <v>500000</v>
      </c>
      <c r="H1098" s="16">
        <f t="shared" si="153"/>
        <v>0</v>
      </c>
      <c r="I1098" s="16">
        <f t="shared" si="153"/>
        <v>500000</v>
      </c>
      <c r="J1098" s="16">
        <f t="shared" si="153"/>
        <v>0</v>
      </c>
    </row>
    <row r="1099" spans="1:10" x14ac:dyDescent="0.25">
      <c r="A1099" s="18" t="s">
        <v>829</v>
      </c>
      <c r="B1099" s="15" t="s">
        <v>574</v>
      </c>
      <c r="C1099" s="15" t="s">
        <v>423</v>
      </c>
      <c r="D1099" s="15" t="s">
        <v>55</v>
      </c>
      <c r="E1099" s="15"/>
      <c r="F1099" s="14"/>
      <c r="G1099" s="16">
        <f t="shared" si="153"/>
        <v>500000</v>
      </c>
      <c r="H1099" s="16">
        <f t="shared" si="153"/>
        <v>0</v>
      </c>
      <c r="I1099" s="16">
        <f t="shared" si="153"/>
        <v>500000</v>
      </c>
      <c r="J1099" s="16">
        <f t="shared" si="153"/>
        <v>0</v>
      </c>
    </row>
    <row r="1100" spans="1:10" ht="24" x14ac:dyDescent="0.25">
      <c r="A1100" s="13" t="s">
        <v>251</v>
      </c>
      <c r="B1100" s="15" t="s">
        <v>574</v>
      </c>
      <c r="C1100" s="15" t="s">
        <v>423</v>
      </c>
      <c r="D1100" s="15" t="s">
        <v>55</v>
      </c>
      <c r="E1100" s="15" t="s">
        <v>66</v>
      </c>
      <c r="F1100" s="14"/>
      <c r="G1100" s="16">
        <f t="shared" si="153"/>
        <v>500000</v>
      </c>
      <c r="H1100" s="16">
        <f t="shared" si="153"/>
        <v>0</v>
      </c>
      <c r="I1100" s="16">
        <f t="shared" si="153"/>
        <v>500000</v>
      </c>
      <c r="J1100" s="16">
        <f t="shared" si="153"/>
        <v>0</v>
      </c>
    </row>
    <row r="1101" spans="1:10" ht="24" x14ac:dyDescent="0.25">
      <c r="A1101" s="18" t="s">
        <v>830</v>
      </c>
      <c r="B1101" s="15" t="s">
        <v>574</v>
      </c>
      <c r="C1101" s="15" t="s">
        <v>423</v>
      </c>
      <c r="D1101" s="15" t="s">
        <v>55</v>
      </c>
      <c r="E1101" s="15" t="s">
        <v>831</v>
      </c>
      <c r="F1101" s="14"/>
      <c r="G1101" s="16">
        <f>G1105+G1102</f>
        <v>500000</v>
      </c>
      <c r="H1101" s="16">
        <f>H1105+H1102</f>
        <v>0</v>
      </c>
      <c r="I1101" s="16">
        <f>I1105+I1102</f>
        <v>500000</v>
      </c>
      <c r="J1101" s="16">
        <f>J1105+J1102</f>
        <v>0</v>
      </c>
    </row>
    <row r="1102" spans="1:10" ht="48" hidden="1" x14ac:dyDescent="0.25">
      <c r="A1102" s="18" t="s">
        <v>832</v>
      </c>
      <c r="B1102" s="15" t="s">
        <v>574</v>
      </c>
      <c r="C1102" s="15" t="s">
        <v>423</v>
      </c>
      <c r="D1102" s="15" t="s">
        <v>55</v>
      </c>
      <c r="E1102" s="15" t="s">
        <v>833</v>
      </c>
      <c r="F1102" s="14"/>
      <c r="G1102" s="16">
        <f t="shared" ref="G1102:J1103" si="154">G1103</f>
        <v>0</v>
      </c>
      <c r="H1102" s="16">
        <f t="shared" si="154"/>
        <v>0</v>
      </c>
      <c r="I1102" s="16">
        <f t="shared" si="154"/>
        <v>0</v>
      </c>
      <c r="J1102" s="16">
        <f t="shared" si="154"/>
        <v>0</v>
      </c>
    </row>
    <row r="1103" spans="1:10" hidden="1" x14ac:dyDescent="0.25">
      <c r="A1103" s="18" t="s">
        <v>89</v>
      </c>
      <c r="B1103" s="15" t="s">
        <v>574</v>
      </c>
      <c r="C1103" s="15" t="s">
        <v>423</v>
      </c>
      <c r="D1103" s="15" t="s">
        <v>55</v>
      </c>
      <c r="E1103" s="15" t="s">
        <v>834</v>
      </c>
      <c r="F1103" s="14"/>
      <c r="G1103" s="16">
        <f t="shared" si="154"/>
        <v>0</v>
      </c>
      <c r="H1103" s="16">
        <f t="shared" si="154"/>
        <v>0</v>
      </c>
      <c r="I1103" s="16">
        <f t="shared" si="154"/>
        <v>0</v>
      </c>
      <c r="J1103" s="16">
        <f t="shared" si="154"/>
        <v>0</v>
      </c>
    </row>
    <row r="1104" spans="1:10" ht="24" hidden="1" x14ac:dyDescent="0.25">
      <c r="A1104" s="18" t="s">
        <v>30</v>
      </c>
      <c r="B1104" s="15" t="s">
        <v>574</v>
      </c>
      <c r="C1104" s="15" t="s">
        <v>423</v>
      </c>
      <c r="D1104" s="15" t="s">
        <v>55</v>
      </c>
      <c r="E1104" s="15" t="s">
        <v>834</v>
      </c>
      <c r="F1104" s="14">
        <v>200</v>
      </c>
      <c r="G1104" s="16">
        <v>0</v>
      </c>
      <c r="H1104" s="16"/>
      <c r="I1104" s="16">
        <v>0</v>
      </c>
      <c r="J1104" s="16"/>
    </row>
    <row r="1105" spans="1:10" ht="24" x14ac:dyDescent="0.25">
      <c r="A1105" s="18" t="s">
        <v>835</v>
      </c>
      <c r="B1105" s="15" t="s">
        <v>574</v>
      </c>
      <c r="C1105" s="15" t="s">
        <v>423</v>
      </c>
      <c r="D1105" s="15" t="s">
        <v>55</v>
      </c>
      <c r="E1105" s="15" t="s">
        <v>836</v>
      </c>
      <c r="F1105" s="14"/>
      <c r="G1105" s="16">
        <f>+G1106</f>
        <v>500000</v>
      </c>
      <c r="H1105" s="16">
        <f>+H1106</f>
        <v>0</v>
      </c>
      <c r="I1105" s="16">
        <f>+I1106</f>
        <v>500000</v>
      </c>
      <c r="J1105" s="16">
        <f>+J1106</f>
        <v>0</v>
      </c>
    </row>
    <row r="1106" spans="1:10" x14ac:dyDescent="0.25">
      <c r="A1106" s="27" t="s">
        <v>837</v>
      </c>
      <c r="B1106" s="15" t="s">
        <v>574</v>
      </c>
      <c r="C1106" s="15" t="s">
        <v>423</v>
      </c>
      <c r="D1106" s="15" t="s">
        <v>55</v>
      </c>
      <c r="E1106" s="15" t="s">
        <v>838</v>
      </c>
      <c r="F1106" s="14"/>
      <c r="G1106" s="16">
        <f>G1107</f>
        <v>500000</v>
      </c>
      <c r="H1106" s="16">
        <f t="shared" ref="H1106:J1106" si="155">H1107</f>
        <v>0</v>
      </c>
      <c r="I1106" s="16">
        <f t="shared" si="155"/>
        <v>500000</v>
      </c>
      <c r="J1106" s="16">
        <f t="shared" si="155"/>
        <v>0</v>
      </c>
    </row>
    <row r="1107" spans="1:10" ht="24" x14ac:dyDescent="0.25">
      <c r="A1107" s="18" t="s">
        <v>30</v>
      </c>
      <c r="B1107" s="15" t="s">
        <v>574</v>
      </c>
      <c r="C1107" s="15" t="s">
        <v>423</v>
      </c>
      <c r="D1107" s="15" t="s">
        <v>55</v>
      </c>
      <c r="E1107" s="15" t="s">
        <v>838</v>
      </c>
      <c r="F1107" s="14">
        <v>200</v>
      </c>
      <c r="G1107" s="16">
        <v>500000</v>
      </c>
      <c r="H1107" s="16"/>
      <c r="I1107" s="16">
        <v>500000</v>
      </c>
      <c r="J1107" s="16"/>
    </row>
    <row r="1108" spans="1:10" ht="24" hidden="1" x14ac:dyDescent="0.25">
      <c r="A1108" s="18" t="s">
        <v>680</v>
      </c>
      <c r="B1108" s="15" t="s">
        <v>574</v>
      </c>
      <c r="C1108" s="15" t="s">
        <v>423</v>
      </c>
      <c r="D1108" s="15" t="s">
        <v>55</v>
      </c>
      <c r="E1108" s="15" t="s">
        <v>607</v>
      </c>
      <c r="F1108" s="14"/>
      <c r="G1108" s="16">
        <f>G1109</f>
        <v>0</v>
      </c>
      <c r="H1108" s="16">
        <f t="shared" ref="H1108:J1111" si="156">H1109</f>
        <v>0</v>
      </c>
      <c r="I1108" s="16">
        <f t="shared" si="156"/>
        <v>0</v>
      </c>
      <c r="J1108" s="16">
        <f t="shared" si="156"/>
        <v>0</v>
      </c>
    </row>
    <row r="1109" spans="1:10" ht="24" hidden="1" x14ac:dyDescent="0.25">
      <c r="A1109" s="18" t="s">
        <v>839</v>
      </c>
      <c r="B1109" s="15" t="s">
        <v>574</v>
      </c>
      <c r="C1109" s="15" t="s">
        <v>423</v>
      </c>
      <c r="D1109" s="15" t="s">
        <v>55</v>
      </c>
      <c r="E1109" s="15" t="s">
        <v>609</v>
      </c>
      <c r="F1109" s="14"/>
      <c r="G1109" s="16">
        <f>G1110</f>
        <v>0</v>
      </c>
      <c r="H1109" s="16">
        <f t="shared" si="156"/>
        <v>0</v>
      </c>
      <c r="I1109" s="16">
        <f t="shared" si="156"/>
        <v>0</v>
      </c>
      <c r="J1109" s="16">
        <f t="shared" si="156"/>
        <v>0</v>
      </c>
    </row>
    <row r="1110" spans="1:10" ht="24" hidden="1" x14ac:dyDescent="0.25">
      <c r="A1110" s="18" t="s">
        <v>610</v>
      </c>
      <c r="B1110" s="15" t="s">
        <v>574</v>
      </c>
      <c r="C1110" s="15" t="s">
        <v>423</v>
      </c>
      <c r="D1110" s="15" t="s">
        <v>55</v>
      </c>
      <c r="E1110" s="15" t="s">
        <v>611</v>
      </c>
      <c r="F1110" s="14"/>
      <c r="G1110" s="16">
        <f>G1111</f>
        <v>0</v>
      </c>
      <c r="H1110" s="16">
        <f t="shared" si="156"/>
        <v>0</v>
      </c>
      <c r="I1110" s="16">
        <f t="shared" si="156"/>
        <v>0</v>
      </c>
      <c r="J1110" s="16">
        <f t="shared" si="156"/>
        <v>0</v>
      </c>
    </row>
    <row r="1111" spans="1:10" hidden="1" x14ac:dyDescent="0.25">
      <c r="A1111" s="18" t="s">
        <v>840</v>
      </c>
      <c r="B1111" s="15" t="s">
        <v>574</v>
      </c>
      <c r="C1111" s="15" t="s">
        <v>423</v>
      </c>
      <c r="D1111" s="15" t="s">
        <v>55</v>
      </c>
      <c r="E1111" s="15" t="s">
        <v>746</v>
      </c>
      <c r="F1111" s="14"/>
      <c r="G1111" s="16">
        <f>G1112</f>
        <v>0</v>
      </c>
      <c r="H1111" s="16">
        <f t="shared" si="156"/>
        <v>0</v>
      </c>
      <c r="I1111" s="16">
        <f t="shared" si="156"/>
        <v>0</v>
      </c>
      <c r="J1111" s="16">
        <f t="shared" si="156"/>
        <v>0</v>
      </c>
    </row>
    <row r="1112" spans="1:10" ht="24" hidden="1" x14ac:dyDescent="0.25">
      <c r="A1112" s="18" t="s">
        <v>30</v>
      </c>
      <c r="B1112" s="15" t="s">
        <v>574</v>
      </c>
      <c r="C1112" s="15" t="s">
        <v>423</v>
      </c>
      <c r="D1112" s="15" t="s">
        <v>55</v>
      </c>
      <c r="E1112" s="15" t="s">
        <v>746</v>
      </c>
      <c r="F1112" s="14">
        <v>200</v>
      </c>
      <c r="G1112" s="16">
        <v>0</v>
      </c>
      <c r="H1112" s="16">
        <v>0</v>
      </c>
      <c r="I1112" s="16">
        <v>0</v>
      </c>
      <c r="J1112" s="16">
        <v>0</v>
      </c>
    </row>
    <row r="1113" spans="1:10" hidden="1" x14ac:dyDescent="0.25">
      <c r="A1113" s="18" t="s">
        <v>258</v>
      </c>
      <c r="B1113" s="15" t="s">
        <v>574</v>
      </c>
      <c r="C1113" s="15" t="s">
        <v>59</v>
      </c>
      <c r="D1113" s="15"/>
      <c r="E1113" s="15"/>
      <c r="F1113" s="14"/>
      <c r="G1113" s="16">
        <f>G1114+G1124</f>
        <v>0</v>
      </c>
      <c r="H1113" s="16">
        <f>H1114+H1124</f>
        <v>0</v>
      </c>
      <c r="I1113" s="16">
        <f>I1114+I1124</f>
        <v>0</v>
      </c>
      <c r="J1113" s="16">
        <f>J1114+J1124</f>
        <v>0</v>
      </c>
    </row>
    <row r="1114" spans="1:10" hidden="1" x14ac:dyDescent="0.25">
      <c r="A1114" s="18" t="s">
        <v>259</v>
      </c>
      <c r="B1114" s="15" t="s">
        <v>574</v>
      </c>
      <c r="C1114" s="15" t="s">
        <v>59</v>
      </c>
      <c r="D1114" s="15" t="s">
        <v>18</v>
      </c>
      <c r="E1114" s="15"/>
      <c r="F1114" s="14"/>
      <c r="G1114" s="16">
        <f t="shared" ref="G1114:J1116" si="157">G1115</f>
        <v>0</v>
      </c>
      <c r="H1114" s="16">
        <f t="shared" si="157"/>
        <v>0</v>
      </c>
      <c r="I1114" s="16">
        <f t="shared" si="157"/>
        <v>0</v>
      </c>
      <c r="J1114" s="16">
        <f t="shared" si="157"/>
        <v>0</v>
      </c>
    </row>
    <row r="1115" spans="1:10" ht="24" hidden="1" x14ac:dyDescent="0.25">
      <c r="A1115" s="18" t="s">
        <v>242</v>
      </c>
      <c r="B1115" s="15" t="s">
        <v>574</v>
      </c>
      <c r="C1115" s="15" t="s">
        <v>59</v>
      </c>
      <c r="D1115" s="15" t="s">
        <v>18</v>
      </c>
      <c r="E1115" s="15" t="s">
        <v>243</v>
      </c>
      <c r="F1115" s="14"/>
      <c r="G1115" s="16">
        <f t="shared" si="157"/>
        <v>0</v>
      </c>
      <c r="H1115" s="16">
        <f t="shared" si="157"/>
        <v>0</v>
      </c>
      <c r="I1115" s="16">
        <f t="shared" si="157"/>
        <v>0</v>
      </c>
      <c r="J1115" s="16">
        <f t="shared" si="157"/>
        <v>0</v>
      </c>
    </row>
    <row r="1116" spans="1:10" ht="24" hidden="1" x14ac:dyDescent="0.25">
      <c r="A1116" s="18" t="s">
        <v>244</v>
      </c>
      <c r="B1116" s="15" t="s">
        <v>574</v>
      </c>
      <c r="C1116" s="15" t="s">
        <v>59</v>
      </c>
      <c r="D1116" s="15" t="s">
        <v>18</v>
      </c>
      <c r="E1116" s="15" t="s">
        <v>245</v>
      </c>
      <c r="F1116" s="14"/>
      <c r="G1116" s="16">
        <f t="shared" si="157"/>
        <v>0</v>
      </c>
      <c r="H1116" s="16">
        <f t="shared" si="157"/>
        <v>0</v>
      </c>
      <c r="I1116" s="16">
        <f t="shared" si="157"/>
        <v>0</v>
      </c>
      <c r="J1116" s="16">
        <f t="shared" si="157"/>
        <v>0</v>
      </c>
    </row>
    <row r="1117" spans="1:10" ht="24" hidden="1" x14ac:dyDescent="0.25">
      <c r="A1117" s="18" t="s">
        <v>841</v>
      </c>
      <c r="B1117" s="15" t="s">
        <v>574</v>
      </c>
      <c r="C1117" s="15" t="s">
        <v>59</v>
      </c>
      <c r="D1117" s="15" t="s">
        <v>18</v>
      </c>
      <c r="E1117" s="15" t="s">
        <v>842</v>
      </c>
      <c r="F1117" s="14"/>
      <c r="G1117" s="16">
        <f>G1118+G1120+G1122</f>
        <v>0</v>
      </c>
      <c r="H1117" s="16">
        <f>H1118+H1120+H1122</f>
        <v>0</v>
      </c>
      <c r="I1117" s="16">
        <f>I1118+I1120+I1122</f>
        <v>0</v>
      </c>
      <c r="J1117" s="16">
        <f>J1118+J1120+J1122</f>
        <v>0</v>
      </c>
    </row>
    <row r="1118" spans="1:10" ht="48" hidden="1" x14ac:dyDescent="0.25">
      <c r="A1118" s="20" t="s">
        <v>843</v>
      </c>
      <c r="B1118" s="15" t="s">
        <v>574</v>
      </c>
      <c r="C1118" s="15" t="s">
        <v>59</v>
      </c>
      <c r="D1118" s="15" t="s">
        <v>18</v>
      </c>
      <c r="E1118" s="15" t="s">
        <v>844</v>
      </c>
      <c r="F1118" s="14"/>
      <c r="G1118" s="16">
        <f>G1119</f>
        <v>0</v>
      </c>
      <c r="H1118" s="16">
        <f>H1119</f>
        <v>0</v>
      </c>
      <c r="I1118" s="16">
        <f>I1119</f>
        <v>0</v>
      </c>
      <c r="J1118" s="16">
        <f>J1119</f>
        <v>0</v>
      </c>
    </row>
    <row r="1119" spans="1:10" ht="24" hidden="1" x14ac:dyDescent="0.25">
      <c r="A1119" s="18" t="s">
        <v>592</v>
      </c>
      <c r="B1119" s="15" t="s">
        <v>574</v>
      </c>
      <c r="C1119" s="15" t="s">
        <v>59</v>
      </c>
      <c r="D1119" s="15" t="s">
        <v>18</v>
      </c>
      <c r="E1119" s="15" t="s">
        <v>844</v>
      </c>
      <c r="F1119" s="14">
        <v>400</v>
      </c>
      <c r="G1119" s="16">
        <v>0</v>
      </c>
      <c r="H1119" s="16">
        <v>0</v>
      </c>
      <c r="I1119" s="16">
        <v>0</v>
      </c>
      <c r="J1119" s="16">
        <v>0</v>
      </c>
    </row>
    <row r="1120" spans="1:10" ht="24" hidden="1" x14ac:dyDescent="0.25">
      <c r="A1120" s="18" t="s">
        <v>757</v>
      </c>
      <c r="B1120" s="15" t="s">
        <v>574</v>
      </c>
      <c r="C1120" s="15" t="s">
        <v>59</v>
      </c>
      <c r="D1120" s="15" t="s">
        <v>18</v>
      </c>
      <c r="E1120" s="15" t="s">
        <v>845</v>
      </c>
      <c r="F1120" s="14"/>
      <c r="G1120" s="16">
        <f>G1121</f>
        <v>0</v>
      </c>
      <c r="H1120" s="16">
        <f>H1121</f>
        <v>0</v>
      </c>
      <c r="I1120" s="16">
        <f>I1121</f>
        <v>0</v>
      </c>
      <c r="J1120" s="16">
        <f>J1121</f>
        <v>0</v>
      </c>
    </row>
    <row r="1121" spans="1:10" ht="24" hidden="1" x14ac:dyDescent="0.25">
      <c r="A1121" s="18" t="s">
        <v>592</v>
      </c>
      <c r="B1121" s="15" t="s">
        <v>574</v>
      </c>
      <c r="C1121" s="15" t="s">
        <v>59</v>
      </c>
      <c r="D1121" s="15" t="s">
        <v>18</v>
      </c>
      <c r="E1121" s="15" t="s">
        <v>845</v>
      </c>
      <c r="F1121" s="14">
        <v>400</v>
      </c>
      <c r="G1121" s="16">
        <f>70381909.48-70381909.48</f>
        <v>0</v>
      </c>
      <c r="H1121" s="16">
        <f>G1121</f>
        <v>0</v>
      </c>
      <c r="I1121" s="16">
        <v>0</v>
      </c>
      <c r="J1121" s="16">
        <f>I1121</f>
        <v>0</v>
      </c>
    </row>
    <row r="1122" spans="1:10" ht="36" hidden="1" x14ac:dyDescent="0.25">
      <c r="A1122" s="19" t="s">
        <v>846</v>
      </c>
      <c r="B1122" s="15" t="s">
        <v>574</v>
      </c>
      <c r="C1122" s="15" t="s">
        <v>59</v>
      </c>
      <c r="D1122" s="15" t="s">
        <v>18</v>
      </c>
      <c r="E1122" s="15" t="s">
        <v>847</v>
      </c>
      <c r="F1122" s="14"/>
      <c r="G1122" s="16">
        <f>G1123</f>
        <v>0</v>
      </c>
      <c r="H1122" s="16">
        <f>H1123</f>
        <v>0</v>
      </c>
      <c r="I1122" s="16">
        <f>I1123</f>
        <v>0</v>
      </c>
      <c r="J1122" s="16">
        <f>J1123</f>
        <v>0</v>
      </c>
    </row>
    <row r="1123" spans="1:10" ht="24" hidden="1" x14ac:dyDescent="0.25">
      <c r="A1123" s="18" t="s">
        <v>592</v>
      </c>
      <c r="B1123" s="15" t="s">
        <v>574</v>
      </c>
      <c r="C1123" s="15" t="s">
        <v>59</v>
      </c>
      <c r="D1123" s="15" t="s">
        <v>18</v>
      </c>
      <c r="E1123" s="15" t="s">
        <v>847</v>
      </c>
      <c r="F1123" s="14">
        <v>400</v>
      </c>
      <c r="G1123" s="16">
        <f>14620397-14620397</f>
        <v>0</v>
      </c>
      <c r="H1123" s="16"/>
      <c r="I1123" s="16">
        <v>0</v>
      </c>
      <c r="J1123" s="16"/>
    </row>
    <row r="1124" spans="1:10" hidden="1" x14ac:dyDescent="0.25">
      <c r="A1124" s="18" t="s">
        <v>279</v>
      </c>
      <c r="B1124" s="15" t="s">
        <v>574</v>
      </c>
      <c r="C1124" s="15" t="s">
        <v>59</v>
      </c>
      <c r="D1124" s="15" t="s">
        <v>20</v>
      </c>
      <c r="E1124" s="15"/>
      <c r="F1124" s="14"/>
      <c r="G1124" s="16">
        <f t="shared" ref="G1124:J1126" si="158">G1125</f>
        <v>0</v>
      </c>
      <c r="H1124" s="16">
        <f t="shared" si="158"/>
        <v>0</v>
      </c>
      <c r="I1124" s="16">
        <f t="shared" si="158"/>
        <v>0</v>
      </c>
      <c r="J1124" s="16">
        <f t="shared" si="158"/>
        <v>0</v>
      </c>
    </row>
    <row r="1125" spans="1:10" ht="24" hidden="1" x14ac:dyDescent="0.25">
      <c r="A1125" s="18" t="s">
        <v>242</v>
      </c>
      <c r="B1125" s="15" t="s">
        <v>574</v>
      </c>
      <c r="C1125" s="15" t="s">
        <v>59</v>
      </c>
      <c r="D1125" s="15" t="s">
        <v>20</v>
      </c>
      <c r="E1125" s="15" t="s">
        <v>243</v>
      </c>
      <c r="F1125" s="14"/>
      <c r="G1125" s="16">
        <f t="shared" si="158"/>
        <v>0</v>
      </c>
      <c r="H1125" s="16">
        <f t="shared" si="158"/>
        <v>0</v>
      </c>
      <c r="I1125" s="16">
        <f t="shared" si="158"/>
        <v>0</v>
      </c>
      <c r="J1125" s="16">
        <f t="shared" si="158"/>
        <v>0</v>
      </c>
    </row>
    <row r="1126" spans="1:10" ht="24" hidden="1" x14ac:dyDescent="0.25">
      <c r="A1126" s="18" t="s">
        <v>244</v>
      </c>
      <c r="B1126" s="15" t="s">
        <v>574</v>
      </c>
      <c r="C1126" s="15" t="s">
        <v>59</v>
      </c>
      <c r="D1126" s="15" t="s">
        <v>20</v>
      </c>
      <c r="E1126" s="15" t="s">
        <v>245</v>
      </c>
      <c r="F1126" s="14"/>
      <c r="G1126" s="16">
        <f t="shared" si="158"/>
        <v>0</v>
      </c>
      <c r="H1126" s="16">
        <f t="shared" si="158"/>
        <v>0</v>
      </c>
      <c r="I1126" s="16">
        <f t="shared" si="158"/>
        <v>0</v>
      </c>
      <c r="J1126" s="16">
        <f t="shared" si="158"/>
        <v>0</v>
      </c>
    </row>
    <row r="1127" spans="1:10" hidden="1" x14ac:dyDescent="0.25">
      <c r="A1127" s="18" t="s">
        <v>291</v>
      </c>
      <c r="B1127" s="15" t="s">
        <v>574</v>
      </c>
      <c r="C1127" s="15" t="s">
        <v>59</v>
      </c>
      <c r="D1127" s="15" t="s">
        <v>20</v>
      </c>
      <c r="E1127" s="15" t="s">
        <v>292</v>
      </c>
      <c r="F1127" s="14"/>
      <c r="G1127" s="16">
        <f>G1128+G1130+G1132</f>
        <v>0</v>
      </c>
      <c r="H1127" s="16">
        <f>H1128+H1130+H1132</f>
        <v>0</v>
      </c>
      <c r="I1127" s="16">
        <f>I1128+I1130+I1132</f>
        <v>0</v>
      </c>
      <c r="J1127" s="16">
        <f>J1128+J1130+J1132</f>
        <v>0</v>
      </c>
    </row>
    <row r="1128" spans="1:10" ht="36" hidden="1" x14ac:dyDescent="0.25">
      <c r="A1128" s="41" t="s">
        <v>848</v>
      </c>
      <c r="B1128" s="15" t="s">
        <v>574</v>
      </c>
      <c r="C1128" s="15" t="s">
        <v>59</v>
      </c>
      <c r="D1128" s="15" t="s">
        <v>20</v>
      </c>
      <c r="E1128" s="15" t="s">
        <v>849</v>
      </c>
      <c r="F1128" s="14"/>
      <c r="G1128" s="16">
        <f>G1129</f>
        <v>0</v>
      </c>
      <c r="H1128" s="16">
        <f>H1129</f>
        <v>0</v>
      </c>
      <c r="I1128" s="16">
        <f>I1129</f>
        <v>0</v>
      </c>
      <c r="J1128" s="16">
        <f>J1129</f>
        <v>0</v>
      </c>
    </row>
    <row r="1129" spans="1:10" ht="24" hidden="1" x14ac:dyDescent="0.25">
      <c r="A1129" s="18" t="s">
        <v>592</v>
      </c>
      <c r="B1129" s="15" t="s">
        <v>574</v>
      </c>
      <c r="C1129" s="15" t="s">
        <v>59</v>
      </c>
      <c r="D1129" s="15" t="s">
        <v>20</v>
      </c>
      <c r="E1129" s="15" t="s">
        <v>849</v>
      </c>
      <c r="F1129" s="14">
        <v>400</v>
      </c>
      <c r="G1129" s="16">
        <v>0</v>
      </c>
      <c r="H1129" s="16">
        <v>0</v>
      </c>
      <c r="I1129" s="16">
        <v>0</v>
      </c>
      <c r="J1129" s="16">
        <v>0</v>
      </c>
    </row>
    <row r="1130" spans="1:10" ht="24" hidden="1" x14ac:dyDescent="0.25">
      <c r="A1130" s="18" t="s">
        <v>757</v>
      </c>
      <c r="B1130" s="15" t="s">
        <v>574</v>
      </c>
      <c r="C1130" s="15" t="s">
        <v>59</v>
      </c>
      <c r="D1130" s="15" t="s">
        <v>20</v>
      </c>
      <c r="E1130" s="15" t="s">
        <v>850</v>
      </c>
      <c r="F1130" s="14"/>
      <c r="G1130" s="16">
        <f>G1131</f>
        <v>0</v>
      </c>
      <c r="H1130" s="16">
        <f>H1131</f>
        <v>0</v>
      </c>
      <c r="I1130" s="16">
        <f>I1131</f>
        <v>0</v>
      </c>
      <c r="J1130" s="16">
        <f>J1131</f>
        <v>0</v>
      </c>
    </row>
    <row r="1131" spans="1:10" ht="24" hidden="1" x14ac:dyDescent="0.25">
      <c r="A1131" s="18" t="s">
        <v>592</v>
      </c>
      <c r="B1131" s="15" t="s">
        <v>574</v>
      </c>
      <c r="C1131" s="15" t="s">
        <v>59</v>
      </c>
      <c r="D1131" s="15" t="s">
        <v>20</v>
      </c>
      <c r="E1131" s="15" t="s">
        <v>850</v>
      </c>
      <c r="F1131" s="14">
        <v>400</v>
      </c>
      <c r="G1131" s="16">
        <v>0</v>
      </c>
      <c r="H1131" s="16">
        <f>G1131</f>
        <v>0</v>
      </c>
      <c r="I1131" s="16">
        <v>0</v>
      </c>
      <c r="J1131" s="16">
        <f>I1131</f>
        <v>0</v>
      </c>
    </row>
    <row r="1132" spans="1:10" ht="36" hidden="1" x14ac:dyDescent="0.25">
      <c r="A1132" s="19" t="s">
        <v>846</v>
      </c>
      <c r="B1132" s="15" t="s">
        <v>574</v>
      </c>
      <c r="C1132" s="15" t="s">
        <v>59</v>
      </c>
      <c r="D1132" s="15" t="s">
        <v>20</v>
      </c>
      <c r="E1132" s="15" t="s">
        <v>851</v>
      </c>
      <c r="F1132" s="14"/>
      <c r="G1132" s="16">
        <f>G1133</f>
        <v>0</v>
      </c>
      <c r="H1132" s="16">
        <f>H1133</f>
        <v>0</v>
      </c>
      <c r="I1132" s="16">
        <f>I1133</f>
        <v>0</v>
      </c>
      <c r="J1132" s="16">
        <f>J1133</f>
        <v>0</v>
      </c>
    </row>
    <row r="1133" spans="1:10" ht="24" hidden="1" x14ac:dyDescent="0.25">
      <c r="A1133" s="18" t="s">
        <v>592</v>
      </c>
      <c r="B1133" s="15" t="s">
        <v>574</v>
      </c>
      <c r="C1133" s="15" t="s">
        <v>59</v>
      </c>
      <c r="D1133" s="15" t="s">
        <v>20</v>
      </c>
      <c r="E1133" s="15" t="s">
        <v>851</v>
      </c>
      <c r="F1133" s="14">
        <v>400</v>
      </c>
      <c r="G1133" s="16">
        <v>0</v>
      </c>
      <c r="H1133" s="16"/>
      <c r="I1133" s="16">
        <v>0</v>
      </c>
      <c r="J1133" s="16"/>
    </row>
    <row r="1134" spans="1:10" x14ac:dyDescent="0.25">
      <c r="A1134" s="18" t="s">
        <v>472</v>
      </c>
      <c r="B1134" s="15" t="s">
        <v>574</v>
      </c>
      <c r="C1134" s="15" t="s">
        <v>250</v>
      </c>
      <c r="D1134" s="15"/>
      <c r="E1134" s="15"/>
      <c r="F1134" s="14"/>
      <c r="G1134" s="16">
        <f t="shared" ref="G1134:J1141" si="159">G1135</f>
        <v>1500000</v>
      </c>
      <c r="H1134" s="16">
        <f t="shared" si="159"/>
        <v>0</v>
      </c>
      <c r="I1134" s="16">
        <f t="shared" si="159"/>
        <v>1500000</v>
      </c>
      <c r="J1134" s="16">
        <f t="shared" si="159"/>
        <v>0</v>
      </c>
    </row>
    <row r="1135" spans="1:10" x14ac:dyDescent="0.25">
      <c r="A1135" s="18" t="s">
        <v>530</v>
      </c>
      <c r="B1135" s="15" t="s">
        <v>574</v>
      </c>
      <c r="C1135" s="15" t="s">
        <v>250</v>
      </c>
      <c r="D1135" s="15" t="s">
        <v>34</v>
      </c>
      <c r="E1135" s="15"/>
      <c r="F1135" s="14"/>
      <c r="G1135" s="16">
        <f t="shared" si="159"/>
        <v>1500000</v>
      </c>
      <c r="H1135" s="16">
        <f t="shared" si="159"/>
        <v>0</v>
      </c>
      <c r="I1135" s="16">
        <f t="shared" si="159"/>
        <v>1500000</v>
      </c>
      <c r="J1135" s="16">
        <f t="shared" si="159"/>
        <v>0</v>
      </c>
    </row>
    <row r="1136" spans="1:10" x14ac:dyDescent="0.25">
      <c r="A1136" s="18" t="s">
        <v>478</v>
      </c>
      <c r="B1136" s="15" t="s">
        <v>574</v>
      </c>
      <c r="C1136" s="15" t="s">
        <v>250</v>
      </c>
      <c r="D1136" s="15" t="s">
        <v>34</v>
      </c>
      <c r="E1136" s="15" t="s">
        <v>428</v>
      </c>
      <c r="F1136" s="14"/>
      <c r="G1136" s="16">
        <f t="shared" si="159"/>
        <v>1500000</v>
      </c>
      <c r="H1136" s="16">
        <f t="shared" si="159"/>
        <v>0</v>
      </c>
      <c r="I1136" s="16">
        <f t="shared" si="159"/>
        <v>1500000</v>
      </c>
      <c r="J1136" s="16">
        <f t="shared" si="159"/>
        <v>0</v>
      </c>
    </row>
    <row r="1137" spans="1:10" ht="36" x14ac:dyDescent="0.25">
      <c r="A1137" s="18" t="s">
        <v>852</v>
      </c>
      <c r="B1137" s="15" t="s">
        <v>574</v>
      </c>
      <c r="C1137" s="15" t="s">
        <v>250</v>
      </c>
      <c r="D1137" s="15" t="s">
        <v>34</v>
      </c>
      <c r="E1137" s="15" t="s">
        <v>853</v>
      </c>
      <c r="F1137" s="14"/>
      <c r="G1137" s="16">
        <f t="shared" si="159"/>
        <v>1500000</v>
      </c>
      <c r="H1137" s="16">
        <f t="shared" si="159"/>
        <v>0</v>
      </c>
      <c r="I1137" s="16">
        <f t="shared" si="159"/>
        <v>1500000</v>
      </c>
      <c r="J1137" s="16">
        <f t="shared" si="159"/>
        <v>0</v>
      </c>
    </row>
    <row r="1138" spans="1:10" ht="36" x14ac:dyDescent="0.25">
      <c r="A1138" s="18" t="s">
        <v>854</v>
      </c>
      <c r="B1138" s="15" t="s">
        <v>574</v>
      </c>
      <c r="C1138" s="15" t="s">
        <v>250</v>
      </c>
      <c r="D1138" s="15" t="s">
        <v>34</v>
      </c>
      <c r="E1138" s="15" t="s">
        <v>855</v>
      </c>
      <c r="F1138" s="14"/>
      <c r="G1138" s="16">
        <f>G1141+G1139</f>
        <v>1500000</v>
      </c>
      <c r="H1138" s="16">
        <f t="shared" ref="H1138:J1138" si="160">H1141+H1139</f>
        <v>0</v>
      </c>
      <c r="I1138" s="16">
        <f t="shared" si="160"/>
        <v>1500000</v>
      </c>
      <c r="J1138" s="16">
        <f t="shared" si="160"/>
        <v>0</v>
      </c>
    </row>
    <row r="1139" spans="1:10" ht="48" hidden="1" x14ac:dyDescent="0.25">
      <c r="A1139" s="18" t="s">
        <v>856</v>
      </c>
      <c r="B1139" s="15" t="s">
        <v>574</v>
      </c>
      <c r="C1139" s="15" t="s">
        <v>250</v>
      </c>
      <c r="D1139" s="15" t="s">
        <v>34</v>
      </c>
      <c r="E1139" s="15" t="s">
        <v>857</v>
      </c>
      <c r="F1139" s="14"/>
      <c r="G1139" s="16">
        <f>G1140</f>
        <v>0</v>
      </c>
      <c r="H1139" s="16">
        <f t="shared" ref="H1139:J1139" si="161">H1140</f>
        <v>0</v>
      </c>
      <c r="I1139" s="16">
        <f t="shared" si="161"/>
        <v>0</v>
      </c>
      <c r="J1139" s="16">
        <f t="shared" si="161"/>
        <v>0</v>
      </c>
    </row>
    <row r="1140" spans="1:10" ht="24" hidden="1" x14ac:dyDescent="0.25">
      <c r="A1140" s="18" t="s">
        <v>73</v>
      </c>
      <c r="B1140" s="15" t="s">
        <v>574</v>
      </c>
      <c r="C1140" s="15" t="s">
        <v>250</v>
      </c>
      <c r="D1140" s="15" t="s">
        <v>34</v>
      </c>
      <c r="E1140" s="15" t="s">
        <v>857</v>
      </c>
      <c r="F1140" s="14">
        <v>600</v>
      </c>
      <c r="G1140" s="16">
        <v>0</v>
      </c>
      <c r="H1140" s="16">
        <v>0</v>
      </c>
      <c r="I1140" s="16"/>
      <c r="J1140" s="16"/>
    </row>
    <row r="1141" spans="1:10" x14ac:dyDescent="0.25">
      <c r="A1141" s="18" t="s">
        <v>89</v>
      </c>
      <c r="B1141" s="15" t="s">
        <v>574</v>
      </c>
      <c r="C1141" s="15" t="s">
        <v>250</v>
      </c>
      <c r="D1141" s="15" t="s">
        <v>34</v>
      </c>
      <c r="E1141" s="15" t="s">
        <v>858</v>
      </c>
      <c r="F1141" s="14"/>
      <c r="G1141" s="16">
        <f t="shared" si="159"/>
        <v>1500000</v>
      </c>
      <c r="H1141" s="16">
        <f t="shared" si="159"/>
        <v>0</v>
      </c>
      <c r="I1141" s="16">
        <f t="shared" si="159"/>
        <v>1500000</v>
      </c>
      <c r="J1141" s="16">
        <f t="shared" si="159"/>
        <v>0</v>
      </c>
    </row>
    <row r="1142" spans="1:10" ht="24" x14ac:dyDescent="0.25">
      <c r="A1142" s="18" t="s">
        <v>73</v>
      </c>
      <c r="B1142" s="15" t="s">
        <v>574</v>
      </c>
      <c r="C1142" s="15" t="s">
        <v>250</v>
      </c>
      <c r="D1142" s="15" t="s">
        <v>34</v>
      </c>
      <c r="E1142" s="15" t="s">
        <v>858</v>
      </c>
      <c r="F1142" s="14">
        <v>600</v>
      </c>
      <c r="G1142" s="16">
        <v>1500000</v>
      </c>
      <c r="H1142" s="16"/>
      <c r="I1142" s="16">
        <v>1500000</v>
      </c>
      <c r="J1142" s="16"/>
    </row>
    <row r="1143" spans="1:10" x14ac:dyDescent="0.25">
      <c r="A1143" s="18" t="s">
        <v>195</v>
      </c>
      <c r="B1143" s="15" t="s">
        <v>574</v>
      </c>
      <c r="C1143" s="15" t="s">
        <v>134</v>
      </c>
      <c r="D1143" s="15"/>
      <c r="E1143" s="15"/>
      <c r="F1143" s="15"/>
      <c r="G1143" s="16">
        <f>G1150+G1144</f>
        <v>904031</v>
      </c>
      <c r="H1143" s="16">
        <f>H1150+H1144</f>
        <v>463600</v>
      </c>
      <c r="I1143" s="16">
        <f>I1150+I1144</f>
        <v>922631</v>
      </c>
      <c r="J1143" s="16">
        <f>J1150+J1144</f>
        <v>482200</v>
      </c>
    </row>
    <row r="1144" spans="1:10" x14ac:dyDescent="0.25">
      <c r="A1144" s="18" t="s">
        <v>199</v>
      </c>
      <c r="B1144" s="15" t="s">
        <v>574</v>
      </c>
      <c r="C1144" s="15" t="s">
        <v>134</v>
      </c>
      <c r="D1144" s="15" t="s">
        <v>102</v>
      </c>
      <c r="E1144" s="15"/>
      <c r="F1144" s="15"/>
      <c r="G1144" s="16">
        <f t="shared" ref="G1144:J1148" si="162">G1145</f>
        <v>463600</v>
      </c>
      <c r="H1144" s="16">
        <f t="shared" si="162"/>
        <v>463600</v>
      </c>
      <c r="I1144" s="16">
        <f t="shared" si="162"/>
        <v>482200</v>
      </c>
      <c r="J1144" s="16">
        <f t="shared" si="162"/>
        <v>482200</v>
      </c>
    </row>
    <row r="1145" spans="1:10" ht="24" x14ac:dyDescent="0.25">
      <c r="A1145" s="18" t="s">
        <v>606</v>
      </c>
      <c r="B1145" s="15" t="s">
        <v>574</v>
      </c>
      <c r="C1145" s="15" t="s">
        <v>134</v>
      </c>
      <c r="D1145" s="15" t="s">
        <v>102</v>
      </c>
      <c r="E1145" s="15" t="s">
        <v>607</v>
      </c>
      <c r="F1145" s="15"/>
      <c r="G1145" s="16">
        <f t="shared" si="162"/>
        <v>463600</v>
      </c>
      <c r="H1145" s="16">
        <f t="shared" si="162"/>
        <v>463600</v>
      </c>
      <c r="I1145" s="16">
        <f t="shared" si="162"/>
        <v>482200</v>
      </c>
      <c r="J1145" s="16">
        <f t="shared" si="162"/>
        <v>482200</v>
      </c>
    </row>
    <row r="1146" spans="1:10" ht="24" x14ac:dyDescent="0.25">
      <c r="A1146" s="18" t="s">
        <v>726</v>
      </c>
      <c r="B1146" s="15" t="s">
        <v>574</v>
      </c>
      <c r="C1146" s="15" t="s">
        <v>134</v>
      </c>
      <c r="D1146" s="15" t="s">
        <v>102</v>
      </c>
      <c r="E1146" s="15" t="s">
        <v>609</v>
      </c>
      <c r="F1146" s="15"/>
      <c r="G1146" s="16">
        <f t="shared" si="162"/>
        <v>463600</v>
      </c>
      <c r="H1146" s="16">
        <f t="shared" si="162"/>
        <v>463600</v>
      </c>
      <c r="I1146" s="16">
        <f t="shared" si="162"/>
        <v>482200</v>
      </c>
      <c r="J1146" s="16">
        <f t="shared" si="162"/>
        <v>482200</v>
      </c>
    </row>
    <row r="1147" spans="1:10" x14ac:dyDescent="0.25">
      <c r="A1147" s="18" t="s">
        <v>859</v>
      </c>
      <c r="B1147" s="15" t="s">
        <v>574</v>
      </c>
      <c r="C1147" s="15" t="s">
        <v>134</v>
      </c>
      <c r="D1147" s="15" t="s">
        <v>102</v>
      </c>
      <c r="E1147" s="15" t="s">
        <v>860</v>
      </c>
      <c r="F1147" s="15"/>
      <c r="G1147" s="16">
        <f t="shared" si="162"/>
        <v>463600</v>
      </c>
      <c r="H1147" s="16">
        <f t="shared" si="162"/>
        <v>463600</v>
      </c>
      <c r="I1147" s="16">
        <f t="shared" si="162"/>
        <v>482200</v>
      </c>
      <c r="J1147" s="16">
        <f t="shared" si="162"/>
        <v>482200</v>
      </c>
    </row>
    <row r="1148" spans="1:10" ht="24" x14ac:dyDescent="0.25">
      <c r="A1148" s="18" t="s">
        <v>861</v>
      </c>
      <c r="B1148" s="15" t="s">
        <v>574</v>
      </c>
      <c r="C1148" s="15" t="s">
        <v>134</v>
      </c>
      <c r="D1148" s="15" t="s">
        <v>102</v>
      </c>
      <c r="E1148" s="15" t="s">
        <v>862</v>
      </c>
      <c r="F1148" s="15"/>
      <c r="G1148" s="16">
        <f t="shared" si="162"/>
        <v>463600</v>
      </c>
      <c r="H1148" s="16">
        <f t="shared" si="162"/>
        <v>463600</v>
      </c>
      <c r="I1148" s="16">
        <f t="shared" si="162"/>
        <v>482200</v>
      </c>
      <c r="J1148" s="16">
        <f t="shared" si="162"/>
        <v>482200</v>
      </c>
    </row>
    <row r="1149" spans="1:10" ht="24" x14ac:dyDescent="0.25">
      <c r="A1149" s="18" t="s">
        <v>73</v>
      </c>
      <c r="B1149" s="15" t="s">
        <v>574</v>
      </c>
      <c r="C1149" s="15" t="s">
        <v>134</v>
      </c>
      <c r="D1149" s="15" t="s">
        <v>102</v>
      </c>
      <c r="E1149" s="15" t="s">
        <v>862</v>
      </c>
      <c r="F1149" s="15" t="s">
        <v>146</v>
      </c>
      <c r="G1149" s="16">
        <v>463600</v>
      </c>
      <c r="H1149" s="16">
        <f>G1149</f>
        <v>463600</v>
      </c>
      <c r="I1149" s="16">
        <v>482200</v>
      </c>
      <c r="J1149" s="16">
        <f>I1149</f>
        <v>482200</v>
      </c>
    </row>
    <row r="1150" spans="1:10" x14ac:dyDescent="0.25">
      <c r="A1150" s="19" t="s">
        <v>422</v>
      </c>
      <c r="B1150" s="15" t="s">
        <v>574</v>
      </c>
      <c r="C1150" s="15" t="s">
        <v>134</v>
      </c>
      <c r="D1150" s="15" t="s">
        <v>423</v>
      </c>
      <c r="E1150" s="15"/>
      <c r="F1150" s="15"/>
      <c r="G1150" s="16">
        <f t="shared" ref="G1150:J1154" si="163">G1151</f>
        <v>440431</v>
      </c>
      <c r="H1150" s="16">
        <f t="shared" si="163"/>
        <v>0</v>
      </c>
      <c r="I1150" s="16">
        <f t="shared" si="163"/>
        <v>440431</v>
      </c>
      <c r="J1150" s="16">
        <f t="shared" si="163"/>
        <v>0</v>
      </c>
    </row>
    <row r="1151" spans="1:10" ht="24" x14ac:dyDescent="0.25">
      <c r="A1151" s="13" t="s">
        <v>65</v>
      </c>
      <c r="B1151" s="15" t="s">
        <v>574</v>
      </c>
      <c r="C1151" s="15" t="s">
        <v>134</v>
      </c>
      <c r="D1151" s="15" t="s">
        <v>423</v>
      </c>
      <c r="E1151" s="15" t="s">
        <v>66</v>
      </c>
      <c r="F1151" s="15"/>
      <c r="G1151" s="16">
        <f t="shared" si="163"/>
        <v>440431</v>
      </c>
      <c r="H1151" s="16">
        <f t="shared" si="163"/>
        <v>0</v>
      </c>
      <c r="I1151" s="16">
        <f t="shared" si="163"/>
        <v>440431</v>
      </c>
      <c r="J1151" s="16">
        <f t="shared" si="163"/>
        <v>0</v>
      </c>
    </row>
    <row r="1152" spans="1:10" x14ac:dyDescent="0.25">
      <c r="A1152" s="18" t="s">
        <v>863</v>
      </c>
      <c r="B1152" s="15" t="s">
        <v>574</v>
      </c>
      <c r="C1152" s="15" t="s">
        <v>134</v>
      </c>
      <c r="D1152" s="15" t="s">
        <v>423</v>
      </c>
      <c r="E1152" s="15" t="s">
        <v>313</v>
      </c>
      <c r="F1152" s="15"/>
      <c r="G1152" s="16">
        <f t="shared" si="163"/>
        <v>440431</v>
      </c>
      <c r="H1152" s="16">
        <f t="shared" si="163"/>
        <v>0</v>
      </c>
      <c r="I1152" s="16">
        <f t="shared" si="163"/>
        <v>440431</v>
      </c>
      <c r="J1152" s="16">
        <f t="shared" si="163"/>
        <v>0</v>
      </c>
    </row>
    <row r="1153" spans="1:10" ht="24" x14ac:dyDescent="0.25">
      <c r="A1153" s="18" t="s">
        <v>314</v>
      </c>
      <c r="B1153" s="15" t="s">
        <v>574</v>
      </c>
      <c r="C1153" s="15" t="s">
        <v>134</v>
      </c>
      <c r="D1153" s="15" t="s">
        <v>423</v>
      </c>
      <c r="E1153" s="15" t="s">
        <v>315</v>
      </c>
      <c r="F1153" s="15"/>
      <c r="G1153" s="16">
        <f t="shared" si="163"/>
        <v>440431</v>
      </c>
      <c r="H1153" s="16">
        <f t="shared" si="163"/>
        <v>0</v>
      </c>
      <c r="I1153" s="16">
        <f t="shared" si="163"/>
        <v>440431</v>
      </c>
      <c r="J1153" s="16">
        <f t="shared" si="163"/>
        <v>0</v>
      </c>
    </row>
    <row r="1154" spans="1:10" ht="24" x14ac:dyDescent="0.25">
      <c r="A1154" s="27" t="s">
        <v>424</v>
      </c>
      <c r="B1154" s="15" t="s">
        <v>574</v>
      </c>
      <c r="C1154" s="15" t="s">
        <v>134</v>
      </c>
      <c r="D1154" s="15" t="s">
        <v>423</v>
      </c>
      <c r="E1154" s="15" t="s">
        <v>425</v>
      </c>
      <c r="F1154" s="15"/>
      <c r="G1154" s="16">
        <f t="shared" si="163"/>
        <v>440431</v>
      </c>
      <c r="H1154" s="16">
        <f t="shared" si="163"/>
        <v>0</v>
      </c>
      <c r="I1154" s="16">
        <f t="shared" si="163"/>
        <v>440431</v>
      </c>
      <c r="J1154" s="16">
        <f t="shared" si="163"/>
        <v>0</v>
      </c>
    </row>
    <row r="1155" spans="1:10" ht="24" x14ac:dyDescent="0.25">
      <c r="A1155" s="18" t="s">
        <v>30</v>
      </c>
      <c r="B1155" s="15" t="s">
        <v>574</v>
      </c>
      <c r="C1155" s="15" t="s">
        <v>134</v>
      </c>
      <c r="D1155" s="15" t="s">
        <v>423</v>
      </c>
      <c r="E1155" s="15" t="s">
        <v>425</v>
      </c>
      <c r="F1155" s="15" t="s">
        <v>362</v>
      </c>
      <c r="G1155" s="16">
        <v>440431</v>
      </c>
      <c r="H1155" s="16"/>
      <c r="I1155" s="16">
        <v>440431</v>
      </c>
      <c r="J1155" s="16"/>
    </row>
    <row r="1156" spans="1:10" hidden="1" x14ac:dyDescent="0.25">
      <c r="A1156" s="18" t="s">
        <v>552</v>
      </c>
      <c r="B1156" s="15" t="s">
        <v>574</v>
      </c>
      <c r="C1156" s="15" t="s">
        <v>223</v>
      </c>
      <c r="D1156" s="15"/>
      <c r="E1156" s="15"/>
      <c r="F1156" s="15"/>
      <c r="G1156" s="16">
        <f>G1157</f>
        <v>0</v>
      </c>
      <c r="H1156" s="16">
        <f>H1157</f>
        <v>0</v>
      </c>
      <c r="I1156" s="16">
        <f>I1157</f>
        <v>0</v>
      </c>
      <c r="J1156" s="16">
        <f>J1157</f>
        <v>0</v>
      </c>
    </row>
    <row r="1157" spans="1:10" hidden="1" x14ac:dyDescent="0.25">
      <c r="A1157" s="18" t="s">
        <v>553</v>
      </c>
      <c r="B1157" s="15" t="s">
        <v>574</v>
      </c>
      <c r="C1157" s="15" t="s">
        <v>223</v>
      </c>
      <c r="D1157" s="15" t="s">
        <v>55</v>
      </c>
      <c r="E1157" s="15"/>
      <c r="F1157" s="15"/>
      <c r="G1157" s="16">
        <f>G1165+G1158</f>
        <v>0</v>
      </c>
      <c r="H1157" s="16">
        <f>H1165+H1158</f>
        <v>0</v>
      </c>
      <c r="I1157" s="16">
        <f>I1165+I1158</f>
        <v>0</v>
      </c>
      <c r="J1157" s="16">
        <f>J1165+J1158</f>
        <v>0</v>
      </c>
    </row>
    <row r="1158" spans="1:10" ht="24" hidden="1" x14ac:dyDescent="0.25">
      <c r="A1158" s="18" t="s">
        <v>251</v>
      </c>
      <c r="B1158" s="15">
        <v>731</v>
      </c>
      <c r="C1158" s="15" t="s">
        <v>223</v>
      </c>
      <c r="D1158" s="15" t="s">
        <v>55</v>
      </c>
      <c r="E1158" s="15" t="s">
        <v>66</v>
      </c>
      <c r="F1158" s="15"/>
      <c r="G1158" s="16">
        <f>G1159+G1165</f>
        <v>0</v>
      </c>
      <c r="H1158" s="16">
        <f>H1159+H1165</f>
        <v>0</v>
      </c>
      <c r="I1158" s="16">
        <f>I1159+I1165</f>
        <v>0</v>
      </c>
      <c r="J1158" s="16">
        <f>J1159+J1165</f>
        <v>0</v>
      </c>
    </row>
    <row r="1159" spans="1:10" ht="24" hidden="1" x14ac:dyDescent="0.25">
      <c r="A1159" s="18" t="s">
        <v>864</v>
      </c>
      <c r="B1159" s="15">
        <v>731</v>
      </c>
      <c r="C1159" s="15" t="s">
        <v>223</v>
      </c>
      <c r="D1159" s="15" t="s">
        <v>55</v>
      </c>
      <c r="E1159" s="15" t="s">
        <v>555</v>
      </c>
      <c r="F1159" s="15"/>
      <c r="G1159" s="16">
        <f>G1160</f>
        <v>0</v>
      </c>
      <c r="H1159" s="16">
        <f t="shared" ref="H1159:J1159" si="164">H1160</f>
        <v>0</v>
      </c>
      <c r="I1159" s="16">
        <f t="shared" si="164"/>
        <v>0</v>
      </c>
      <c r="J1159" s="16">
        <f t="shared" si="164"/>
        <v>0</v>
      </c>
    </row>
    <row r="1160" spans="1:10" ht="24" hidden="1" x14ac:dyDescent="0.25">
      <c r="A1160" s="36" t="s">
        <v>865</v>
      </c>
      <c r="B1160" s="15" t="s">
        <v>574</v>
      </c>
      <c r="C1160" s="37" t="s">
        <v>223</v>
      </c>
      <c r="D1160" s="37" t="s">
        <v>55</v>
      </c>
      <c r="E1160" s="37" t="s">
        <v>866</v>
      </c>
      <c r="F1160" s="42"/>
      <c r="G1160" s="16">
        <f>G1163+G1161</f>
        <v>0</v>
      </c>
      <c r="H1160" s="16">
        <f t="shared" ref="H1160:J1160" si="165">H1163+H1161</f>
        <v>0</v>
      </c>
      <c r="I1160" s="16">
        <f t="shared" si="165"/>
        <v>0</v>
      </c>
      <c r="J1160" s="16">
        <f t="shared" si="165"/>
        <v>0</v>
      </c>
    </row>
    <row r="1161" spans="1:10" ht="24" hidden="1" x14ac:dyDescent="0.25">
      <c r="A1161" s="36" t="s">
        <v>757</v>
      </c>
      <c r="B1161" s="37">
        <v>731</v>
      </c>
      <c r="C1161" s="37" t="s">
        <v>223</v>
      </c>
      <c r="D1161" s="37" t="s">
        <v>55</v>
      </c>
      <c r="E1161" s="37" t="s">
        <v>867</v>
      </c>
      <c r="F1161" s="42"/>
      <c r="G1161" s="16">
        <f>G1162</f>
        <v>0</v>
      </c>
      <c r="H1161" s="16">
        <f t="shared" ref="H1161:J1161" si="166">H1162</f>
        <v>0</v>
      </c>
      <c r="I1161" s="16">
        <f t="shared" si="166"/>
        <v>0</v>
      </c>
      <c r="J1161" s="16">
        <f t="shared" si="166"/>
        <v>0</v>
      </c>
    </row>
    <row r="1162" spans="1:10" ht="24" hidden="1" x14ac:dyDescent="0.25">
      <c r="A1162" s="36" t="s">
        <v>592</v>
      </c>
      <c r="B1162" s="37">
        <v>731</v>
      </c>
      <c r="C1162" s="37" t="s">
        <v>223</v>
      </c>
      <c r="D1162" s="37" t="s">
        <v>55</v>
      </c>
      <c r="E1162" s="37" t="s">
        <v>867</v>
      </c>
      <c r="F1162" s="42">
        <v>400</v>
      </c>
      <c r="G1162" s="16"/>
      <c r="H1162" s="16"/>
      <c r="I1162" s="16"/>
      <c r="J1162" s="16"/>
    </row>
    <row r="1163" spans="1:10" ht="36" hidden="1" x14ac:dyDescent="0.25">
      <c r="A1163" s="36" t="s">
        <v>846</v>
      </c>
      <c r="B1163" s="15">
        <v>731</v>
      </c>
      <c r="C1163" s="37" t="s">
        <v>223</v>
      </c>
      <c r="D1163" s="37" t="s">
        <v>55</v>
      </c>
      <c r="E1163" s="37" t="s">
        <v>868</v>
      </c>
      <c r="F1163" s="42"/>
      <c r="G1163" s="16">
        <f>G1164</f>
        <v>0</v>
      </c>
      <c r="H1163" s="16">
        <f t="shared" ref="H1163:J1163" si="167">H1164</f>
        <v>0</v>
      </c>
      <c r="I1163" s="16">
        <f t="shared" si="167"/>
        <v>0</v>
      </c>
      <c r="J1163" s="16">
        <f t="shared" si="167"/>
        <v>0</v>
      </c>
    </row>
    <row r="1164" spans="1:10" ht="24" hidden="1" x14ac:dyDescent="0.25">
      <c r="A1164" s="36" t="s">
        <v>592</v>
      </c>
      <c r="B1164" s="15">
        <v>731</v>
      </c>
      <c r="C1164" s="37" t="s">
        <v>223</v>
      </c>
      <c r="D1164" s="37" t="s">
        <v>55</v>
      </c>
      <c r="E1164" s="37" t="s">
        <v>868</v>
      </c>
      <c r="F1164" s="42">
        <v>400</v>
      </c>
      <c r="G1164" s="16"/>
      <c r="H1164" s="16"/>
      <c r="I1164" s="16"/>
      <c r="J1164" s="16"/>
    </row>
    <row r="1165" spans="1:10" hidden="1" x14ac:dyDescent="0.25">
      <c r="A1165" s="17" t="s">
        <v>21</v>
      </c>
      <c r="B1165" s="15" t="s">
        <v>574</v>
      </c>
      <c r="C1165" s="15" t="s">
        <v>223</v>
      </c>
      <c r="D1165" s="15" t="s">
        <v>55</v>
      </c>
      <c r="E1165" s="15" t="s">
        <v>22</v>
      </c>
      <c r="F1165" s="15"/>
      <c r="G1165" s="16">
        <f t="shared" ref="G1165:J1167" si="168">G1166</f>
        <v>0</v>
      </c>
      <c r="H1165" s="16">
        <f t="shared" si="168"/>
        <v>0</v>
      </c>
      <c r="I1165" s="16">
        <f t="shared" si="168"/>
        <v>0</v>
      </c>
      <c r="J1165" s="16">
        <f t="shared" si="168"/>
        <v>0</v>
      </c>
    </row>
    <row r="1166" spans="1:10" ht="24" hidden="1" x14ac:dyDescent="0.25">
      <c r="A1166" s="17" t="s">
        <v>23</v>
      </c>
      <c r="B1166" s="15" t="s">
        <v>574</v>
      </c>
      <c r="C1166" s="15" t="s">
        <v>223</v>
      </c>
      <c r="D1166" s="15" t="s">
        <v>55</v>
      </c>
      <c r="E1166" s="15" t="s">
        <v>24</v>
      </c>
      <c r="F1166" s="15"/>
      <c r="G1166" s="16">
        <f t="shared" si="168"/>
        <v>0</v>
      </c>
      <c r="H1166" s="16">
        <f t="shared" si="168"/>
        <v>0</v>
      </c>
      <c r="I1166" s="16">
        <f t="shared" si="168"/>
        <v>0</v>
      </c>
      <c r="J1166" s="16">
        <f t="shared" si="168"/>
        <v>0</v>
      </c>
    </row>
    <row r="1167" spans="1:10" ht="48" hidden="1" x14ac:dyDescent="0.25">
      <c r="A1167" s="18" t="s">
        <v>869</v>
      </c>
      <c r="B1167" s="15" t="s">
        <v>574</v>
      </c>
      <c r="C1167" s="15" t="s">
        <v>223</v>
      </c>
      <c r="D1167" s="15" t="s">
        <v>55</v>
      </c>
      <c r="E1167" s="15" t="s">
        <v>870</v>
      </c>
      <c r="F1167" s="15"/>
      <c r="G1167" s="16">
        <f t="shared" si="168"/>
        <v>0</v>
      </c>
      <c r="H1167" s="16">
        <f t="shared" si="168"/>
        <v>0</v>
      </c>
      <c r="I1167" s="16">
        <f t="shared" si="168"/>
        <v>0</v>
      </c>
      <c r="J1167" s="16">
        <f t="shared" si="168"/>
        <v>0</v>
      </c>
    </row>
    <row r="1168" spans="1:10" s="44" customFormat="1" ht="24" hidden="1" x14ac:dyDescent="0.25">
      <c r="A1168" s="18" t="s">
        <v>30</v>
      </c>
      <c r="B1168" s="15" t="s">
        <v>574</v>
      </c>
      <c r="C1168" s="15" t="s">
        <v>223</v>
      </c>
      <c r="D1168" s="15" t="s">
        <v>55</v>
      </c>
      <c r="E1168" s="43">
        <v>9020077070</v>
      </c>
      <c r="F1168" s="15" t="s">
        <v>362</v>
      </c>
      <c r="G1168" s="16"/>
      <c r="H1168" s="16">
        <f>G1168</f>
        <v>0</v>
      </c>
      <c r="I1168" s="16"/>
      <c r="J1168" s="16">
        <f>I1168</f>
        <v>0</v>
      </c>
    </row>
    <row r="1169" spans="1:10" s="23" customFormat="1" x14ac:dyDescent="0.25">
      <c r="A1169" s="45" t="s">
        <v>871</v>
      </c>
      <c r="B1169" s="22" t="s">
        <v>872</v>
      </c>
      <c r="C1169" s="22"/>
      <c r="D1169" s="22"/>
      <c r="E1169" s="22"/>
      <c r="F1169" s="22"/>
      <c r="G1169" s="12">
        <f>G1170</f>
        <v>10744839</v>
      </c>
      <c r="H1169" s="12">
        <f>H1170</f>
        <v>0</v>
      </c>
      <c r="I1169" s="12">
        <f>I1170</f>
        <v>10744839</v>
      </c>
      <c r="J1169" s="12">
        <f>J1170</f>
        <v>0</v>
      </c>
    </row>
    <row r="1170" spans="1:10" x14ac:dyDescent="0.25">
      <c r="A1170" s="13" t="s">
        <v>17</v>
      </c>
      <c r="B1170" s="15" t="s">
        <v>872</v>
      </c>
      <c r="C1170" s="15" t="s">
        <v>18</v>
      </c>
      <c r="D1170" s="15" t="s">
        <v>3</v>
      </c>
      <c r="E1170" s="15" t="s">
        <v>3</v>
      </c>
      <c r="F1170" s="14" t="s">
        <v>3</v>
      </c>
      <c r="G1170" s="16">
        <f>+G1171+G1194</f>
        <v>10744839</v>
      </c>
      <c r="H1170" s="16">
        <f>+H1171+H1194</f>
        <v>0</v>
      </c>
      <c r="I1170" s="16">
        <f>+I1171+I1194</f>
        <v>10744839</v>
      </c>
      <c r="J1170" s="16">
        <f>+J1171+J1194</f>
        <v>0</v>
      </c>
    </row>
    <row r="1171" spans="1:10" ht="36" x14ac:dyDescent="0.25">
      <c r="A1171" s="18" t="s">
        <v>873</v>
      </c>
      <c r="B1171" s="15" t="s">
        <v>872</v>
      </c>
      <c r="C1171" s="15" t="s">
        <v>18</v>
      </c>
      <c r="D1171" s="15" t="s">
        <v>102</v>
      </c>
      <c r="E1171" s="15"/>
      <c r="F1171" s="15"/>
      <c r="G1171" s="16">
        <f>G1181+G1172</f>
        <v>10233839</v>
      </c>
      <c r="H1171" s="16">
        <f>H1181+H1172</f>
        <v>0</v>
      </c>
      <c r="I1171" s="16">
        <f>I1181+I1172</f>
        <v>10233839</v>
      </c>
      <c r="J1171" s="16">
        <f>J1181+J1172</f>
        <v>0</v>
      </c>
    </row>
    <row r="1172" spans="1:10" ht="24" x14ac:dyDescent="0.25">
      <c r="A1172" s="18" t="s">
        <v>35</v>
      </c>
      <c r="B1172" s="15" t="s">
        <v>872</v>
      </c>
      <c r="C1172" s="15" t="s">
        <v>18</v>
      </c>
      <c r="D1172" s="15" t="s">
        <v>102</v>
      </c>
      <c r="E1172" s="15" t="s">
        <v>36</v>
      </c>
      <c r="F1172" s="14"/>
      <c r="G1172" s="16">
        <f>G1173</f>
        <v>240000</v>
      </c>
      <c r="H1172" s="16">
        <f>H1173</f>
        <v>0</v>
      </c>
      <c r="I1172" s="16">
        <f>I1173</f>
        <v>240000</v>
      </c>
      <c r="J1172" s="16">
        <f>J1173</f>
        <v>0</v>
      </c>
    </row>
    <row r="1173" spans="1:10" ht="24" x14ac:dyDescent="0.25">
      <c r="A1173" s="18" t="s">
        <v>37</v>
      </c>
      <c r="B1173" s="15" t="s">
        <v>872</v>
      </c>
      <c r="C1173" s="15" t="s">
        <v>18</v>
      </c>
      <c r="D1173" s="15" t="s">
        <v>102</v>
      </c>
      <c r="E1173" s="15" t="s">
        <v>38</v>
      </c>
      <c r="F1173" s="14"/>
      <c r="G1173" s="16">
        <f>G1174+G1178</f>
        <v>240000</v>
      </c>
      <c r="H1173" s="16">
        <f>H1174+H1178</f>
        <v>0</v>
      </c>
      <c r="I1173" s="16">
        <f>I1174+I1178</f>
        <v>240000</v>
      </c>
      <c r="J1173" s="16">
        <f>J1174+J1178</f>
        <v>0</v>
      </c>
    </row>
    <row r="1174" spans="1:10" ht="24" x14ac:dyDescent="0.25">
      <c r="A1174" s="18" t="s">
        <v>39</v>
      </c>
      <c r="B1174" s="15" t="s">
        <v>872</v>
      </c>
      <c r="C1174" s="15" t="s">
        <v>18</v>
      </c>
      <c r="D1174" s="15" t="s">
        <v>102</v>
      </c>
      <c r="E1174" s="15" t="s">
        <v>40</v>
      </c>
      <c r="F1174" s="14"/>
      <c r="G1174" s="16">
        <f>G1175</f>
        <v>80000</v>
      </c>
      <c r="H1174" s="16">
        <f>H1175</f>
        <v>0</v>
      </c>
      <c r="I1174" s="16">
        <f>I1175</f>
        <v>80000</v>
      </c>
      <c r="J1174" s="16">
        <f>J1175</f>
        <v>0</v>
      </c>
    </row>
    <row r="1175" spans="1:10" x14ac:dyDescent="0.25">
      <c r="A1175" s="18" t="s">
        <v>41</v>
      </c>
      <c r="B1175" s="15" t="s">
        <v>872</v>
      </c>
      <c r="C1175" s="15" t="s">
        <v>18</v>
      </c>
      <c r="D1175" s="15" t="s">
        <v>102</v>
      </c>
      <c r="E1175" s="15" t="s">
        <v>42</v>
      </c>
      <c r="F1175" s="14"/>
      <c r="G1175" s="16">
        <f>SUM(G1176:G1177)</f>
        <v>80000</v>
      </c>
      <c r="H1175" s="16">
        <f>SUM(H1176:H1177)</f>
        <v>0</v>
      </c>
      <c r="I1175" s="16">
        <f>SUM(I1176:I1177)</f>
        <v>80000</v>
      </c>
      <c r="J1175" s="16">
        <f>SUM(J1176:J1177)</f>
        <v>0</v>
      </c>
    </row>
    <row r="1176" spans="1:10" ht="48" hidden="1" x14ac:dyDescent="0.25">
      <c r="A1176" s="18" t="s">
        <v>27</v>
      </c>
      <c r="B1176" s="15" t="s">
        <v>872</v>
      </c>
      <c r="C1176" s="15" t="s">
        <v>18</v>
      </c>
      <c r="D1176" s="15" t="s">
        <v>102</v>
      </c>
      <c r="E1176" s="15" t="s">
        <v>42</v>
      </c>
      <c r="F1176" s="14">
        <v>100</v>
      </c>
      <c r="G1176" s="16">
        <v>0</v>
      </c>
      <c r="H1176" s="16"/>
      <c r="I1176" s="16">
        <v>0</v>
      </c>
      <c r="J1176" s="16"/>
    </row>
    <row r="1177" spans="1:10" ht="24" x14ac:dyDescent="0.25">
      <c r="A1177" s="18" t="s">
        <v>30</v>
      </c>
      <c r="B1177" s="15" t="s">
        <v>872</v>
      </c>
      <c r="C1177" s="15" t="s">
        <v>18</v>
      </c>
      <c r="D1177" s="15" t="s">
        <v>102</v>
      </c>
      <c r="E1177" s="15" t="s">
        <v>42</v>
      </c>
      <c r="F1177" s="14">
        <v>200</v>
      </c>
      <c r="G1177" s="16">
        <v>80000</v>
      </c>
      <c r="H1177" s="16"/>
      <c r="I1177" s="16">
        <v>80000</v>
      </c>
      <c r="J1177" s="16"/>
    </row>
    <row r="1178" spans="1:10" ht="48" x14ac:dyDescent="0.25">
      <c r="A1178" s="18" t="s">
        <v>46</v>
      </c>
      <c r="B1178" s="15" t="s">
        <v>872</v>
      </c>
      <c r="C1178" s="15" t="s">
        <v>18</v>
      </c>
      <c r="D1178" s="15" t="s">
        <v>102</v>
      </c>
      <c r="E1178" s="15" t="s">
        <v>47</v>
      </c>
      <c r="F1178" s="14"/>
      <c r="G1178" s="16">
        <f t="shared" ref="G1178:J1179" si="169">G1179</f>
        <v>160000</v>
      </c>
      <c r="H1178" s="16">
        <f t="shared" si="169"/>
        <v>0</v>
      </c>
      <c r="I1178" s="16">
        <f t="shared" si="169"/>
        <v>160000</v>
      </c>
      <c r="J1178" s="16">
        <f t="shared" si="169"/>
        <v>0</v>
      </c>
    </row>
    <row r="1179" spans="1:10" ht="36" x14ac:dyDescent="0.25">
      <c r="A1179" s="18" t="s">
        <v>31</v>
      </c>
      <c r="B1179" s="15" t="s">
        <v>872</v>
      </c>
      <c r="C1179" s="15" t="s">
        <v>18</v>
      </c>
      <c r="D1179" s="15" t="s">
        <v>102</v>
      </c>
      <c r="E1179" s="15" t="s">
        <v>48</v>
      </c>
      <c r="F1179" s="14"/>
      <c r="G1179" s="16">
        <f t="shared" si="169"/>
        <v>160000</v>
      </c>
      <c r="H1179" s="16">
        <f t="shared" si="169"/>
        <v>0</v>
      </c>
      <c r="I1179" s="16">
        <f t="shared" si="169"/>
        <v>160000</v>
      </c>
      <c r="J1179" s="16">
        <f t="shared" si="169"/>
        <v>0</v>
      </c>
    </row>
    <row r="1180" spans="1:10" ht="48" x14ac:dyDescent="0.25">
      <c r="A1180" s="18" t="s">
        <v>27</v>
      </c>
      <c r="B1180" s="15" t="s">
        <v>872</v>
      </c>
      <c r="C1180" s="15" t="s">
        <v>18</v>
      </c>
      <c r="D1180" s="15" t="s">
        <v>102</v>
      </c>
      <c r="E1180" s="15" t="s">
        <v>48</v>
      </c>
      <c r="F1180" s="14">
        <v>100</v>
      </c>
      <c r="G1180" s="16">
        <v>160000</v>
      </c>
      <c r="H1180" s="16"/>
      <c r="I1180" s="16">
        <v>160000</v>
      </c>
      <c r="J1180" s="16"/>
    </row>
    <row r="1181" spans="1:10" x14ac:dyDescent="0.25">
      <c r="A1181" s="17" t="s">
        <v>21</v>
      </c>
      <c r="B1181" s="15" t="s">
        <v>872</v>
      </c>
      <c r="C1181" s="15" t="s">
        <v>18</v>
      </c>
      <c r="D1181" s="15" t="s">
        <v>102</v>
      </c>
      <c r="E1181" s="15" t="s">
        <v>22</v>
      </c>
      <c r="F1181" s="15"/>
      <c r="G1181" s="16">
        <f>G1182</f>
        <v>9993839</v>
      </c>
      <c r="H1181" s="16">
        <f>H1182</f>
        <v>0</v>
      </c>
      <c r="I1181" s="16">
        <f>I1182</f>
        <v>9993839</v>
      </c>
      <c r="J1181" s="16">
        <f>J1182</f>
        <v>0</v>
      </c>
    </row>
    <row r="1182" spans="1:10" ht="24" x14ac:dyDescent="0.25">
      <c r="A1182" s="46" t="s">
        <v>874</v>
      </c>
      <c r="B1182" s="15" t="s">
        <v>872</v>
      </c>
      <c r="C1182" s="15" t="s">
        <v>18</v>
      </c>
      <c r="D1182" s="15" t="s">
        <v>102</v>
      </c>
      <c r="E1182" s="15" t="s">
        <v>875</v>
      </c>
      <c r="F1182" s="15"/>
      <c r="G1182" s="16">
        <f>G1187+G1189+G1192+G1183+G1185</f>
        <v>9993839</v>
      </c>
      <c r="H1182" s="16">
        <f>H1187+H1189+H1192+H1183+H1185</f>
        <v>0</v>
      </c>
      <c r="I1182" s="16">
        <f>I1187+I1189+I1192+I1183+I1185</f>
        <v>9993839</v>
      </c>
      <c r="J1182" s="16">
        <f>J1187+J1189+J1192+J1183+J1185</f>
        <v>0</v>
      </c>
    </row>
    <row r="1183" spans="1:10" ht="24" x14ac:dyDescent="0.25">
      <c r="A1183" s="47" t="s">
        <v>876</v>
      </c>
      <c r="B1183" s="15" t="s">
        <v>872</v>
      </c>
      <c r="C1183" s="15" t="s">
        <v>18</v>
      </c>
      <c r="D1183" s="15" t="s">
        <v>102</v>
      </c>
      <c r="E1183" s="15" t="s">
        <v>877</v>
      </c>
      <c r="F1183" s="15"/>
      <c r="G1183" s="16">
        <f>G1184</f>
        <v>2468004.38</v>
      </c>
      <c r="H1183" s="16">
        <f>H1184</f>
        <v>0</v>
      </c>
      <c r="I1183" s="16">
        <f>I1184</f>
        <v>2468004.38</v>
      </c>
      <c r="J1183" s="16">
        <f>J1184</f>
        <v>0</v>
      </c>
    </row>
    <row r="1184" spans="1:10" ht="48" x14ac:dyDescent="0.25">
      <c r="A1184" s="47" t="s">
        <v>27</v>
      </c>
      <c r="B1184" s="15" t="s">
        <v>872</v>
      </c>
      <c r="C1184" s="15" t="s">
        <v>18</v>
      </c>
      <c r="D1184" s="15" t="s">
        <v>102</v>
      </c>
      <c r="E1184" s="15" t="s">
        <v>877</v>
      </c>
      <c r="F1184" s="15" t="s">
        <v>667</v>
      </c>
      <c r="G1184" s="16">
        <v>2468004.38</v>
      </c>
      <c r="H1184" s="16"/>
      <c r="I1184" s="16">
        <v>2468004.38</v>
      </c>
      <c r="J1184" s="16"/>
    </row>
    <row r="1185" spans="1:10" ht="24" x14ac:dyDescent="0.25">
      <c r="A1185" s="47" t="s">
        <v>878</v>
      </c>
      <c r="B1185" s="15" t="s">
        <v>872</v>
      </c>
      <c r="C1185" s="15" t="s">
        <v>18</v>
      </c>
      <c r="D1185" s="15" t="s">
        <v>102</v>
      </c>
      <c r="E1185" s="15" t="s">
        <v>879</v>
      </c>
      <c r="F1185" s="15"/>
      <c r="G1185" s="16">
        <f>G1186</f>
        <v>176000</v>
      </c>
      <c r="H1185" s="16">
        <f>H1186</f>
        <v>0</v>
      </c>
      <c r="I1185" s="16">
        <f>I1186</f>
        <v>176000</v>
      </c>
      <c r="J1185" s="16">
        <f>J1186</f>
        <v>0</v>
      </c>
    </row>
    <row r="1186" spans="1:10" ht="48" x14ac:dyDescent="0.25">
      <c r="A1186" s="47" t="s">
        <v>27</v>
      </c>
      <c r="B1186" s="15" t="s">
        <v>872</v>
      </c>
      <c r="C1186" s="15" t="s">
        <v>18</v>
      </c>
      <c r="D1186" s="15" t="s">
        <v>102</v>
      </c>
      <c r="E1186" s="15" t="s">
        <v>879</v>
      </c>
      <c r="F1186" s="15" t="s">
        <v>667</v>
      </c>
      <c r="G1186" s="16">
        <v>176000</v>
      </c>
      <c r="H1186" s="16"/>
      <c r="I1186" s="16">
        <v>176000</v>
      </c>
      <c r="J1186" s="16"/>
    </row>
    <row r="1187" spans="1:10" ht="24" x14ac:dyDescent="0.25">
      <c r="A1187" s="46" t="s">
        <v>880</v>
      </c>
      <c r="B1187" s="15" t="s">
        <v>872</v>
      </c>
      <c r="C1187" s="15" t="s">
        <v>18</v>
      </c>
      <c r="D1187" s="15" t="s">
        <v>102</v>
      </c>
      <c r="E1187" s="15" t="s">
        <v>881</v>
      </c>
      <c r="F1187" s="15"/>
      <c r="G1187" s="16">
        <f>G1188</f>
        <v>1924266.96</v>
      </c>
      <c r="H1187" s="16">
        <f>H1188</f>
        <v>0</v>
      </c>
      <c r="I1187" s="16">
        <f>I1188</f>
        <v>1924266.96</v>
      </c>
      <c r="J1187" s="16">
        <f>J1188</f>
        <v>0</v>
      </c>
    </row>
    <row r="1188" spans="1:10" ht="48" x14ac:dyDescent="0.25">
      <c r="A1188" s="18" t="s">
        <v>27</v>
      </c>
      <c r="B1188" s="15" t="s">
        <v>872</v>
      </c>
      <c r="C1188" s="15" t="s">
        <v>18</v>
      </c>
      <c r="D1188" s="15" t="s">
        <v>102</v>
      </c>
      <c r="E1188" s="15" t="s">
        <v>881</v>
      </c>
      <c r="F1188" s="15" t="s">
        <v>667</v>
      </c>
      <c r="G1188" s="16">
        <v>1924266.96</v>
      </c>
      <c r="H1188" s="16"/>
      <c r="I1188" s="16">
        <v>1924266.96</v>
      </c>
      <c r="J1188" s="16"/>
    </row>
    <row r="1189" spans="1:10" ht="24" x14ac:dyDescent="0.25">
      <c r="A1189" s="46" t="s">
        <v>882</v>
      </c>
      <c r="B1189" s="15" t="s">
        <v>872</v>
      </c>
      <c r="C1189" s="15" t="s">
        <v>18</v>
      </c>
      <c r="D1189" s="15" t="s">
        <v>102</v>
      </c>
      <c r="E1189" s="15" t="s">
        <v>883</v>
      </c>
      <c r="F1189" s="15"/>
      <c r="G1189" s="16">
        <f>SUM(G1190:G1191)</f>
        <v>416175.31</v>
      </c>
      <c r="H1189" s="16">
        <f>SUM(H1190:H1191)</f>
        <v>0</v>
      </c>
      <c r="I1189" s="16">
        <f>SUM(I1190:I1191)</f>
        <v>417015.31</v>
      </c>
      <c r="J1189" s="16">
        <f>SUM(J1190:J1191)</f>
        <v>0</v>
      </c>
    </row>
    <row r="1190" spans="1:10" ht="48" x14ac:dyDescent="0.25">
      <c r="A1190" s="18" t="s">
        <v>27</v>
      </c>
      <c r="B1190" s="15" t="s">
        <v>872</v>
      </c>
      <c r="C1190" s="15" t="s">
        <v>18</v>
      </c>
      <c r="D1190" s="15" t="s">
        <v>102</v>
      </c>
      <c r="E1190" s="15" t="s">
        <v>883</v>
      </c>
      <c r="F1190" s="15" t="s">
        <v>667</v>
      </c>
      <c r="G1190" s="16">
        <v>269000</v>
      </c>
      <c r="H1190" s="16"/>
      <c r="I1190" s="16">
        <v>269000</v>
      </c>
      <c r="J1190" s="16"/>
    </row>
    <row r="1191" spans="1:10" ht="24" x14ac:dyDescent="0.25">
      <c r="A1191" s="18" t="s">
        <v>30</v>
      </c>
      <c r="B1191" s="15" t="s">
        <v>872</v>
      </c>
      <c r="C1191" s="15" t="s">
        <v>18</v>
      </c>
      <c r="D1191" s="15" t="s">
        <v>102</v>
      </c>
      <c r="E1191" s="15" t="s">
        <v>883</v>
      </c>
      <c r="F1191" s="15" t="s">
        <v>362</v>
      </c>
      <c r="G1191" s="16">
        <v>147175.31</v>
      </c>
      <c r="H1191" s="16"/>
      <c r="I1191" s="16">
        <v>148015.31</v>
      </c>
      <c r="J1191" s="16"/>
    </row>
    <row r="1192" spans="1:10" ht="24" x14ac:dyDescent="0.25">
      <c r="A1192" s="18" t="s">
        <v>49</v>
      </c>
      <c r="B1192" s="15" t="s">
        <v>872</v>
      </c>
      <c r="C1192" s="15" t="s">
        <v>18</v>
      </c>
      <c r="D1192" s="15" t="s">
        <v>102</v>
      </c>
      <c r="E1192" s="15" t="s">
        <v>884</v>
      </c>
      <c r="F1192" s="14"/>
      <c r="G1192" s="16">
        <f>G1193</f>
        <v>5009392.3499999996</v>
      </c>
      <c r="H1192" s="16">
        <f>H1193</f>
        <v>0</v>
      </c>
      <c r="I1192" s="16">
        <f>I1193</f>
        <v>5008552.3499999996</v>
      </c>
      <c r="J1192" s="16">
        <f>J1193</f>
        <v>0</v>
      </c>
    </row>
    <row r="1193" spans="1:10" ht="48" x14ac:dyDescent="0.25">
      <c r="A1193" s="18" t="s">
        <v>27</v>
      </c>
      <c r="B1193" s="15" t="s">
        <v>872</v>
      </c>
      <c r="C1193" s="15" t="s">
        <v>18</v>
      </c>
      <c r="D1193" s="15" t="s">
        <v>102</v>
      </c>
      <c r="E1193" s="15" t="s">
        <v>884</v>
      </c>
      <c r="F1193" s="14">
        <v>100</v>
      </c>
      <c r="G1193" s="16">
        <v>5009392.3499999996</v>
      </c>
      <c r="H1193" s="16"/>
      <c r="I1193" s="16">
        <v>5008552.3499999996</v>
      </c>
      <c r="J1193" s="16"/>
    </row>
    <row r="1194" spans="1:10" x14ac:dyDescent="0.25">
      <c r="A1194" s="18" t="s">
        <v>63</v>
      </c>
      <c r="B1194" s="15" t="s">
        <v>872</v>
      </c>
      <c r="C1194" s="15" t="s">
        <v>18</v>
      </c>
      <c r="D1194" s="15" t="s">
        <v>64</v>
      </c>
      <c r="E1194" s="15"/>
      <c r="F1194" s="14"/>
      <c r="G1194" s="16">
        <f>G1195</f>
        <v>511000</v>
      </c>
      <c r="H1194" s="16">
        <f>H1195</f>
        <v>0</v>
      </c>
      <c r="I1194" s="16">
        <f>I1195</f>
        <v>511000</v>
      </c>
      <c r="J1194" s="16">
        <f>J1195</f>
        <v>0</v>
      </c>
    </row>
    <row r="1195" spans="1:10" ht="24" x14ac:dyDescent="0.25">
      <c r="A1195" s="18" t="s">
        <v>35</v>
      </c>
      <c r="B1195" s="15" t="s">
        <v>872</v>
      </c>
      <c r="C1195" s="15" t="s">
        <v>18</v>
      </c>
      <c r="D1195" s="15" t="s">
        <v>64</v>
      </c>
      <c r="E1195" s="15" t="s">
        <v>36</v>
      </c>
      <c r="F1195" s="14"/>
      <c r="G1195" s="16">
        <f>G1196+G1206</f>
        <v>511000</v>
      </c>
      <c r="H1195" s="16">
        <f>H1196+H1206</f>
        <v>0</v>
      </c>
      <c r="I1195" s="16">
        <f>I1196+I1206</f>
        <v>511000</v>
      </c>
      <c r="J1195" s="16">
        <f>J1196+J1206</f>
        <v>0</v>
      </c>
    </row>
    <row r="1196" spans="1:10" ht="24" x14ac:dyDescent="0.25">
      <c r="A1196" s="18" t="s">
        <v>74</v>
      </c>
      <c r="B1196" s="15" t="s">
        <v>872</v>
      </c>
      <c r="C1196" s="15" t="s">
        <v>18</v>
      </c>
      <c r="D1196" s="15" t="s">
        <v>64</v>
      </c>
      <c r="E1196" s="15" t="s">
        <v>75</v>
      </c>
      <c r="F1196" s="14"/>
      <c r="G1196" s="16">
        <f>G1197+G1203+G1200</f>
        <v>378000</v>
      </c>
      <c r="H1196" s="16">
        <f>H1197+H1203+H1200</f>
        <v>0</v>
      </c>
      <c r="I1196" s="16">
        <f>I1197+I1203+I1200</f>
        <v>378000</v>
      </c>
      <c r="J1196" s="16">
        <f>J1197+J1203+J1200</f>
        <v>0</v>
      </c>
    </row>
    <row r="1197" spans="1:10" ht="48" x14ac:dyDescent="0.25">
      <c r="A1197" s="18" t="s">
        <v>76</v>
      </c>
      <c r="B1197" s="15" t="s">
        <v>872</v>
      </c>
      <c r="C1197" s="15" t="s">
        <v>18</v>
      </c>
      <c r="D1197" s="15" t="s">
        <v>64</v>
      </c>
      <c r="E1197" s="15" t="s">
        <v>77</v>
      </c>
      <c r="F1197" s="14"/>
      <c r="G1197" s="16">
        <f t="shared" ref="G1197:J1198" si="170">G1198</f>
        <v>276000</v>
      </c>
      <c r="H1197" s="16">
        <f t="shared" si="170"/>
        <v>0</v>
      </c>
      <c r="I1197" s="16">
        <f t="shared" si="170"/>
        <v>276000</v>
      </c>
      <c r="J1197" s="16">
        <f t="shared" si="170"/>
        <v>0</v>
      </c>
    </row>
    <row r="1198" spans="1:10" ht="36" x14ac:dyDescent="0.25">
      <c r="A1198" s="18" t="s">
        <v>78</v>
      </c>
      <c r="B1198" s="15" t="s">
        <v>872</v>
      </c>
      <c r="C1198" s="15" t="s">
        <v>18</v>
      </c>
      <c r="D1198" s="15" t="s">
        <v>64</v>
      </c>
      <c r="E1198" s="15" t="s">
        <v>79</v>
      </c>
      <c r="F1198" s="14"/>
      <c r="G1198" s="16">
        <f t="shared" si="170"/>
        <v>276000</v>
      </c>
      <c r="H1198" s="16">
        <f t="shared" si="170"/>
        <v>0</v>
      </c>
      <c r="I1198" s="16">
        <f t="shared" si="170"/>
        <v>276000</v>
      </c>
      <c r="J1198" s="16">
        <f t="shared" si="170"/>
        <v>0</v>
      </c>
    </row>
    <row r="1199" spans="1:10" ht="24" x14ac:dyDescent="0.25">
      <c r="A1199" s="18" t="s">
        <v>30</v>
      </c>
      <c r="B1199" s="15" t="s">
        <v>872</v>
      </c>
      <c r="C1199" s="15" t="s">
        <v>18</v>
      </c>
      <c r="D1199" s="15" t="s">
        <v>64</v>
      </c>
      <c r="E1199" s="15" t="s">
        <v>79</v>
      </c>
      <c r="F1199" s="14">
        <v>200</v>
      </c>
      <c r="G1199" s="16">
        <v>276000</v>
      </c>
      <c r="H1199" s="16"/>
      <c r="I1199" s="16">
        <v>276000</v>
      </c>
      <c r="J1199" s="16"/>
    </row>
    <row r="1200" spans="1:10" ht="36" x14ac:dyDescent="0.25">
      <c r="A1200" s="18" t="s">
        <v>80</v>
      </c>
      <c r="B1200" s="15" t="s">
        <v>872</v>
      </c>
      <c r="C1200" s="15" t="s">
        <v>18</v>
      </c>
      <c r="D1200" s="15" t="s">
        <v>64</v>
      </c>
      <c r="E1200" s="15" t="s">
        <v>81</v>
      </c>
      <c r="F1200" s="14"/>
      <c r="G1200" s="16">
        <f t="shared" ref="G1200:J1201" si="171">G1201</f>
        <v>30000</v>
      </c>
      <c r="H1200" s="16">
        <f t="shared" si="171"/>
        <v>0</v>
      </c>
      <c r="I1200" s="16">
        <f t="shared" si="171"/>
        <v>30000</v>
      </c>
      <c r="J1200" s="16">
        <f t="shared" si="171"/>
        <v>0</v>
      </c>
    </row>
    <row r="1201" spans="1:10" ht="36" x14ac:dyDescent="0.25">
      <c r="A1201" s="19" t="s">
        <v>78</v>
      </c>
      <c r="B1201" s="15" t="s">
        <v>872</v>
      </c>
      <c r="C1201" s="15" t="s">
        <v>18</v>
      </c>
      <c r="D1201" s="15" t="s">
        <v>64</v>
      </c>
      <c r="E1201" s="15" t="s">
        <v>82</v>
      </c>
      <c r="F1201" s="14"/>
      <c r="G1201" s="16">
        <f t="shared" si="171"/>
        <v>30000</v>
      </c>
      <c r="H1201" s="16">
        <f t="shared" si="171"/>
        <v>0</v>
      </c>
      <c r="I1201" s="16">
        <f t="shared" si="171"/>
        <v>30000</v>
      </c>
      <c r="J1201" s="16">
        <f t="shared" si="171"/>
        <v>0</v>
      </c>
    </row>
    <row r="1202" spans="1:10" ht="24" x14ac:dyDescent="0.25">
      <c r="A1202" s="18" t="s">
        <v>30</v>
      </c>
      <c r="B1202" s="15" t="s">
        <v>872</v>
      </c>
      <c r="C1202" s="15" t="s">
        <v>18</v>
      </c>
      <c r="D1202" s="15" t="s">
        <v>64</v>
      </c>
      <c r="E1202" s="15" t="s">
        <v>82</v>
      </c>
      <c r="F1202" s="14">
        <v>200</v>
      </c>
      <c r="G1202" s="16">
        <v>30000</v>
      </c>
      <c r="H1202" s="16"/>
      <c r="I1202" s="16">
        <v>30000</v>
      </c>
      <c r="J1202" s="16"/>
    </row>
    <row r="1203" spans="1:10" ht="36" x14ac:dyDescent="0.25">
      <c r="A1203" s="18" t="s">
        <v>83</v>
      </c>
      <c r="B1203" s="15" t="s">
        <v>872</v>
      </c>
      <c r="C1203" s="15" t="s">
        <v>18</v>
      </c>
      <c r="D1203" s="15" t="s">
        <v>64</v>
      </c>
      <c r="E1203" s="15" t="s">
        <v>84</v>
      </c>
      <c r="F1203" s="14"/>
      <c r="G1203" s="16">
        <f t="shared" ref="G1203:J1204" si="172">G1204</f>
        <v>72000</v>
      </c>
      <c r="H1203" s="16">
        <f t="shared" si="172"/>
        <v>0</v>
      </c>
      <c r="I1203" s="16">
        <f t="shared" si="172"/>
        <v>72000</v>
      </c>
      <c r="J1203" s="16">
        <f t="shared" si="172"/>
        <v>0</v>
      </c>
    </row>
    <row r="1204" spans="1:10" ht="36" x14ac:dyDescent="0.25">
      <c r="A1204" s="18" t="s">
        <v>78</v>
      </c>
      <c r="B1204" s="15" t="s">
        <v>872</v>
      </c>
      <c r="C1204" s="15" t="s">
        <v>18</v>
      </c>
      <c r="D1204" s="15" t="s">
        <v>64</v>
      </c>
      <c r="E1204" s="15" t="s">
        <v>85</v>
      </c>
      <c r="F1204" s="14"/>
      <c r="G1204" s="16">
        <f t="shared" si="172"/>
        <v>72000</v>
      </c>
      <c r="H1204" s="16">
        <f t="shared" si="172"/>
        <v>0</v>
      </c>
      <c r="I1204" s="16">
        <f t="shared" si="172"/>
        <v>72000</v>
      </c>
      <c r="J1204" s="16">
        <f t="shared" si="172"/>
        <v>0</v>
      </c>
    </row>
    <row r="1205" spans="1:10" ht="24" x14ac:dyDescent="0.25">
      <c r="A1205" s="18" t="s">
        <v>30</v>
      </c>
      <c r="B1205" s="15" t="s">
        <v>872</v>
      </c>
      <c r="C1205" s="15" t="s">
        <v>18</v>
      </c>
      <c r="D1205" s="15" t="s">
        <v>64</v>
      </c>
      <c r="E1205" s="15" t="s">
        <v>85</v>
      </c>
      <c r="F1205" s="14">
        <v>200</v>
      </c>
      <c r="G1205" s="16">
        <v>72000</v>
      </c>
      <c r="H1205" s="16"/>
      <c r="I1205" s="16">
        <v>72000</v>
      </c>
      <c r="J1205" s="16"/>
    </row>
    <row r="1206" spans="1:10" ht="24" x14ac:dyDescent="0.25">
      <c r="A1206" s="18" t="s">
        <v>226</v>
      </c>
      <c r="B1206" s="15" t="s">
        <v>872</v>
      </c>
      <c r="C1206" s="15" t="s">
        <v>18</v>
      </c>
      <c r="D1206" s="15" t="s">
        <v>64</v>
      </c>
      <c r="E1206" s="15" t="s">
        <v>38</v>
      </c>
      <c r="F1206" s="14"/>
      <c r="G1206" s="16">
        <f>+G1207</f>
        <v>133000</v>
      </c>
      <c r="H1206" s="16">
        <f>+H1207</f>
        <v>0</v>
      </c>
      <c r="I1206" s="16">
        <f>+I1207</f>
        <v>133000</v>
      </c>
      <c r="J1206" s="16">
        <f>+J1207</f>
        <v>0</v>
      </c>
    </row>
    <row r="1207" spans="1:10" ht="48" x14ac:dyDescent="0.25">
      <c r="A1207" s="18" t="s">
        <v>46</v>
      </c>
      <c r="B1207" s="15" t="s">
        <v>872</v>
      </c>
      <c r="C1207" s="15" t="s">
        <v>18</v>
      </c>
      <c r="D1207" s="15" t="s">
        <v>64</v>
      </c>
      <c r="E1207" s="15" t="s">
        <v>47</v>
      </c>
      <c r="F1207" s="14"/>
      <c r="G1207" s="16">
        <f>G1208</f>
        <v>133000</v>
      </c>
      <c r="H1207" s="16">
        <f>H1208</f>
        <v>0</v>
      </c>
      <c r="I1207" s="16">
        <f>I1208</f>
        <v>133000</v>
      </c>
      <c r="J1207" s="16">
        <f>J1208</f>
        <v>0</v>
      </c>
    </row>
    <row r="1208" spans="1:10" x14ac:dyDescent="0.25">
      <c r="A1208" s="18" t="s">
        <v>89</v>
      </c>
      <c r="B1208" s="15" t="s">
        <v>872</v>
      </c>
      <c r="C1208" s="15" t="s">
        <v>18</v>
      </c>
      <c r="D1208" s="15" t="s">
        <v>64</v>
      </c>
      <c r="E1208" s="15" t="s">
        <v>90</v>
      </c>
      <c r="F1208" s="14"/>
      <c r="G1208" s="16">
        <f>SUM(G1209:G1210)</f>
        <v>133000</v>
      </c>
      <c r="H1208" s="16">
        <f>SUM(H1209:H1210)</f>
        <v>0</v>
      </c>
      <c r="I1208" s="16">
        <f>SUM(I1209:I1210)</f>
        <v>133000</v>
      </c>
      <c r="J1208" s="16">
        <f>SUM(J1209:J1210)</f>
        <v>0</v>
      </c>
    </row>
    <row r="1209" spans="1:10" ht="24" x14ac:dyDescent="0.25">
      <c r="A1209" s="18" t="s">
        <v>30</v>
      </c>
      <c r="B1209" s="15" t="s">
        <v>872</v>
      </c>
      <c r="C1209" s="15" t="s">
        <v>18</v>
      </c>
      <c r="D1209" s="15" t="s">
        <v>64</v>
      </c>
      <c r="E1209" s="15" t="s">
        <v>90</v>
      </c>
      <c r="F1209" s="14">
        <v>200</v>
      </c>
      <c r="G1209" s="16">
        <v>130000</v>
      </c>
      <c r="H1209" s="16"/>
      <c r="I1209" s="16">
        <v>130000</v>
      </c>
      <c r="J1209" s="16"/>
    </row>
    <row r="1210" spans="1:10" x14ac:dyDescent="0.25">
      <c r="A1210" s="18" t="s">
        <v>62</v>
      </c>
      <c r="B1210" s="15" t="s">
        <v>872</v>
      </c>
      <c r="C1210" s="15" t="s">
        <v>18</v>
      </c>
      <c r="D1210" s="15" t="s">
        <v>64</v>
      </c>
      <c r="E1210" s="15" t="s">
        <v>90</v>
      </c>
      <c r="F1210" s="14">
        <v>800</v>
      </c>
      <c r="G1210" s="16">
        <v>3000</v>
      </c>
      <c r="H1210" s="16"/>
      <c r="I1210" s="16">
        <v>3000</v>
      </c>
      <c r="J1210" s="16"/>
    </row>
    <row r="1211" spans="1:10" s="23" customFormat="1" x14ac:dyDescent="0.25">
      <c r="A1211" s="45" t="s">
        <v>885</v>
      </c>
      <c r="B1211" s="22" t="s">
        <v>886</v>
      </c>
      <c r="C1211" s="22"/>
      <c r="D1211" s="22"/>
      <c r="E1211" s="22"/>
      <c r="F1211" s="22"/>
      <c r="G1211" s="12">
        <f>G1212</f>
        <v>3024945.4899999998</v>
      </c>
      <c r="H1211" s="12">
        <f>H1212</f>
        <v>0</v>
      </c>
      <c r="I1211" s="12">
        <f>I1212</f>
        <v>3042465.69</v>
      </c>
      <c r="J1211" s="12">
        <f>J1212</f>
        <v>0</v>
      </c>
    </row>
    <row r="1212" spans="1:10" x14ac:dyDescent="0.25">
      <c r="A1212" s="13" t="s">
        <v>17</v>
      </c>
      <c r="B1212" s="15" t="s">
        <v>886</v>
      </c>
      <c r="C1212" s="15" t="s">
        <v>18</v>
      </c>
      <c r="D1212" s="15"/>
      <c r="E1212" s="15"/>
      <c r="F1212" s="15"/>
      <c r="G1212" s="16">
        <f>G1213+G1232</f>
        <v>3024945.4899999998</v>
      </c>
      <c r="H1212" s="16">
        <f>H1213+H1232</f>
        <v>0</v>
      </c>
      <c r="I1212" s="16">
        <f>I1213+I1232</f>
        <v>3042465.69</v>
      </c>
      <c r="J1212" s="16">
        <f>J1213+J1232</f>
        <v>0</v>
      </c>
    </row>
    <row r="1213" spans="1:10" ht="24" x14ac:dyDescent="0.25">
      <c r="A1213" s="18" t="s">
        <v>887</v>
      </c>
      <c r="B1213" s="15" t="s">
        <v>886</v>
      </c>
      <c r="C1213" s="15" t="s">
        <v>18</v>
      </c>
      <c r="D1213" s="15" t="s">
        <v>423</v>
      </c>
      <c r="E1213" s="15"/>
      <c r="F1213" s="15"/>
      <c r="G1213" s="16">
        <f>G1214+G1226</f>
        <v>2829381.4899999998</v>
      </c>
      <c r="H1213" s="16">
        <f>H1214+H1226</f>
        <v>0</v>
      </c>
      <c r="I1213" s="16">
        <f>I1214+I1226</f>
        <v>2839116.69</v>
      </c>
      <c r="J1213" s="16">
        <f>J1214+J1226</f>
        <v>0</v>
      </c>
    </row>
    <row r="1214" spans="1:10" ht="24" x14ac:dyDescent="0.25">
      <c r="A1214" s="18" t="s">
        <v>35</v>
      </c>
      <c r="B1214" s="15" t="s">
        <v>886</v>
      </c>
      <c r="C1214" s="15" t="s">
        <v>18</v>
      </c>
      <c r="D1214" s="15" t="s">
        <v>423</v>
      </c>
      <c r="E1214" s="15" t="s">
        <v>36</v>
      </c>
      <c r="F1214" s="14"/>
      <c r="G1214" s="16">
        <f>G1215</f>
        <v>248360</v>
      </c>
      <c r="H1214" s="16">
        <f>H1215</f>
        <v>0</v>
      </c>
      <c r="I1214" s="16">
        <f>I1215</f>
        <v>258095.2</v>
      </c>
      <c r="J1214" s="16">
        <f>J1215</f>
        <v>0</v>
      </c>
    </row>
    <row r="1215" spans="1:10" ht="24" x14ac:dyDescent="0.25">
      <c r="A1215" s="18" t="s">
        <v>37</v>
      </c>
      <c r="B1215" s="15" t="s">
        <v>886</v>
      </c>
      <c r="C1215" s="15" t="s">
        <v>18</v>
      </c>
      <c r="D1215" s="15" t="s">
        <v>423</v>
      </c>
      <c r="E1215" s="15" t="s">
        <v>38</v>
      </c>
      <c r="F1215" s="14"/>
      <c r="G1215" s="16">
        <f>G1216+G1223</f>
        <v>248360</v>
      </c>
      <c r="H1215" s="16">
        <f>H1216+H1223</f>
        <v>0</v>
      </c>
      <c r="I1215" s="16">
        <f>I1216+I1223</f>
        <v>258095.2</v>
      </c>
      <c r="J1215" s="16">
        <f>J1216+J1223</f>
        <v>0</v>
      </c>
    </row>
    <row r="1216" spans="1:10" ht="24" x14ac:dyDescent="0.25">
      <c r="A1216" s="18" t="s">
        <v>39</v>
      </c>
      <c r="B1216" s="15" t="s">
        <v>886</v>
      </c>
      <c r="C1216" s="15" t="s">
        <v>18</v>
      </c>
      <c r="D1216" s="15" t="s">
        <v>423</v>
      </c>
      <c r="E1216" s="15" t="s">
        <v>40</v>
      </c>
      <c r="F1216" s="14"/>
      <c r="G1216" s="16">
        <f>G1217+G1220</f>
        <v>196360</v>
      </c>
      <c r="H1216" s="16">
        <f>H1217+H1220</f>
        <v>0</v>
      </c>
      <c r="I1216" s="16">
        <f>I1217+I1220</f>
        <v>204015.2</v>
      </c>
      <c r="J1216" s="16">
        <f>J1217+J1220</f>
        <v>0</v>
      </c>
    </row>
    <row r="1217" spans="1:10" ht="24" x14ac:dyDescent="0.25">
      <c r="A1217" s="19" t="s">
        <v>888</v>
      </c>
      <c r="B1217" s="15" t="s">
        <v>886</v>
      </c>
      <c r="C1217" s="15" t="s">
        <v>18</v>
      </c>
      <c r="D1217" s="15" t="s">
        <v>423</v>
      </c>
      <c r="E1217" s="15" t="s">
        <v>889</v>
      </c>
      <c r="F1217" s="14"/>
      <c r="G1217" s="16">
        <f>SUM(G1218:G1219)</f>
        <v>98180</v>
      </c>
      <c r="H1217" s="16">
        <f>SUM(H1218:H1219)</f>
        <v>0</v>
      </c>
      <c r="I1217" s="16">
        <f>SUM(I1218:I1219)</f>
        <v>102007.6</v>
      </c>
      <c r="J1217" s="16">
        <f>SUM(J1218:J1219)</f>
        <v>0</v>
      </c>
    </row>
    <row r="1218" spans="1:10" ht="48" x14ac:dyDescent="0.25">
      <c r="A1218" s="18" t="s">
        <v>27</v>
      </c>
      <c r="B1218" s="15" t="s">
        <v>886</v>
      </c>
      <c r="C1218" s="15" t="s">
        <v>18</v>
      </c>
      <c r="D1218" s="15" t="s">
        <v>423</v>
      </c>
      <c r="E1218" s="15" t="s">
        <v>889</v>
      </c>
      <c r="F1218" s="14">
        <v>100</v>
      </c>
      <c r="G1218" s="16">
        <v>50340</v>
      </c>
      <c r="H1218" s="16"/>
      <c r="I1218" s="16">
        <v>52254</v>
      </c>
      <c r="J1218" s="16"/>
    </row>
    <row r="1219" spans="1:10" ht="24" x14ac:dyDescent="0.25">
      <c r="A1219" s="18" t="s">
        <v>30</v>
      </c>
      <c r="B1219" s="15" t="s">
        <v>886</v>
      </c>
      <c r="C1219" s="15" t="s">
        <v>18</v>
      </c>
      <c r="D1219" s="15" t="s">
        <v>423</v>
      </c>
      <c r="E1219" s="15" t="s">
        <v>889</v>
      </c>
      <c r="F1219" s="14">
        <v>200</v>
      </c>
      <c r="G1219" s="16">
        <v>47840</v>
      </c>
      <c r="H1219" s="16"/>
      <c r="I1219" s="16">
        <v>49753.599999999999</v>
      </c>
      <c r="J1219" s="16"/>
    </row>
    <row r="1220" spans="1:10" x14ac:dyDescent="0.25">
      <c r="A1220" s="18" t="s">
        <v>41</v>
      </c>
      <c r="B1220" s="15" t="s">
        <v>886</v>
      </c>
      <c r="C1220" s="15" t="s">
        <v>18</v>
      </c>
      <c r="D1220" s="15" t="s">
        <v>423</v>
      </c>
      <c r="E1220" s="15" t="s">
        <v>42</v>
      </c>
      <c r="F1220" s="14"/>
      <c r="G1220" s="16">
        <f>SUM(G1221:G1222)</f>
        <v>98180</v>
      </c>
      <c r="H1220" s="16">
        <f>SUM(H1221:H1222)</f>
        <v>0</v>
      </c>
      <c r="I1220" s="16">
        <f>SUM(I1221:I1222)</f>
        <v>102007.6</v>
      </c>
      <c r="J1220" s="16">
        <f>SUM(J1221:J1222)</f>
        <v>0</v>
      </c>
    </row>
    <row r="1221" spans="1:10" ht="48" x14ac:dyDescent="0.25">
      <c r="A1221" s="18" t="s">
        <v>27</v>
      </c>
      <c r="B1221" s="15" t="s">
        <v>886</v>
      </c>
      <c r="C1221" s="15" t="s">
        <v>18</v>
      </c>
      <c r="D1221" s="15" t="s">
        <v>423</v>
      </c>
      <c r="E1221" s="15" t="s">
        <v>42</v>
      </c>
      <c r="F1221" s="14">
        <v>100</v>
      </c>
      <c r="G1221" s="16">
        <v>50340</v>
      </c>
      <c r="H1221" s="16"/>
      <c r="I1221" s="16">
        <v>52254</v>
      </c>
      <c r="J1221" s="16"/>
    </row>
    <row r="1222" spans="1:10" ht="24" x14ac:dyDescent="0.25">
      <c r="A1222" s="18" t="s">
        <v>30</v>
      </c>
      <c r="B1222" s="15" t="s">
        <v>886</v>
      </c>
      <c r="C1222" s="15" t="s">
        <v>18</v>
      </c>
      <c r="D1222" s="15" t="s">
        <v>423</v>
      </c>
      <c r="E1222" s="15" t="s">
        <v>42</v>
      </c>
      <c r="F1222" s="14">
        <v>200</v>
      </c>
      <c r="G1222" s="16">
        <v>47840</v>
      </c>
      <c r="H1222" s="16"/>
      <c r="I1222" s="16">
        <v>49753.599999999999</v>
      </c>
      <c r="J1222" s="16"/>
    </row>
    <row r="1223" spans="1:10" ht="48" x14ac:dyDescent="0.25">
      <c r="A1223" s="18" t="s">
        <v>46</v>
      </c>
      <c r="B1223" s="15" t="s">
        <v>886</v>
      </c>
      <c r="C1223" s="15" t="s">
        <v>18</v>
      </c>
      <c r="D1223" s="15" t="s">
        <v>423</v>
      </c>
      <c r="E1223" s="15" t="s">
        <v>47</v>
      </c>
      <c r="F1223" s="14"/>
      <c r="G1223" s="16">
        <f t="shared" ref="G1223:J1224" si="173">G1224</f>
        <v>52000</v>
      </c>
      <c r="H1223" s="16">
        <f t="shared" si="173"/>
        <v>0</v>
      </c>
      <c r="I1223" s="16">
        <f t="shared" si="173"/>
        <v>54080</v>
      </c>
      <c r="J1223" s="16">
        <f t="shared" si="173"/>
        <v>0</v>
      </c>
    </row>
    <row r="1224" spans="1:10" ht="36" x14ac:dyDescent="0.25">
      <c r="A1224" s="18" t="s">
        <v>31</v>
      </c>
      <c r="B1224" s="15" t="s">
        <v>886</v>
      </c>
      <c r="C1224" s="15" t="s">
        <v>18</v>
      </c>
      <c r="D1224" s="15" t="s">
        <v>423</v>
      </c>
      <c r="E1224" s="15" t="s">
        <v>48</v>
      </c>
      <c r="F1224" s="14"/>
      <c r="G1224" s="16">
        <f t="shared" si="173"/>
        <v>52000</v>
      </c>
      <c r="H1224" s="16">
        <f t="shared" si="173"/>
        <v>0</v>
      </c>
      <c r="I1224" s="16">
        <f t="shared" si="173"/>
        <v>54080</v>
      </c>
      <c r="J1224" s="16">
        <f t="shared" si="173"/>
        <v>0</v>
      </c>
    </row>
    <row r="1225" spans="1:10" ht="48" x14ac:dyDescent="0.25">
      <c r="A1225" s="18" t="s">
        <v>27</v>
      </c>
      <c r="B1225" s="15" t="s">
        <v>886</v>
      </c>
      <c r="C1225" s="15" t="s">
        <v>18</v>
      </c>
      <c r="D1225" s="15" t="s">
        <v>423</v>
      </c>
      <c r="E1225" s="15" t="s">
        <v>48</v>
      </c>
      <c r="F1225" s="14">
        <v>100</v>
      </c>
      <c r="G1225" s="16">
        <v>52000</v>
      </c>
      <c r="H1225" s="16"/>
      <c r="I1225" s="16">
        <v>54080</v>
      </c>
      <c r="J1225" s="16"/>
    </row>
    <row r="1226" spans="1:10" x14ac:dyDescent="0.25">
      <c r="A1226" s="18" t="s">
        <v>21</v>
      </c>
      <c r="B1226" s="15" t="s">
        <v>886</v>
      </c>
      <c r="C1226" s="15" t="s">
        <v>18</v>
      </c>
      <c r="D1226" s="15" t="s">
        <v>423</v>
      </c>
      <c r="E1226" s="15" t="s">
        <v>22</v>
      </c>
      <c r="F1226" s="14"/>
      <c r="G1226" s="16">
        <f>G1227</f>
        <v>2581021.4899999998</v>
      </c>
      <c r="H1226" s="16">
        <f>H1227</f>
        <v>0</v>
      </c>
      <c r="I1226" s="16">
        <f>I1227</f>
        <v>2581021.4899999998</v>
      </c>
      <c r="J1226" s="16">
        <f>J1227</f>
        <v>0</v>
      </c>
    </row>
    <row r="1227" spans="1:10" ht="24" x14ac:dyDescent="0.25">
      <c r="A1227" s="19" t="s">
        <v>890</v>
      </c>
      <c r="B1227" s="15" t="s">
        <v>886</v>
      </c>
      <c r="C1227" s="15" t="s">
        <v>18</v>
      </c>
      <c r="D1227" s="15" t="s">
        <v>423</v>
      </c>
      <c r="E1227" s="15" t="s">
        <v>891</v>
      </c>
      <c r="F1227" s="15"/>
      <c r="G1227" s="16">
        <f>G1230+G1228</f>
        <v>2581021.4899999998</v>
      </c>
      <c r="H1227" s="16">
        <f>H1230+H1228</f>
        <v>0</v>
      </c>
      <c r="I1227" s="16">
        <f>I1230+I1228</f>
        <v>2581021.4899999998</v>
      </c>
      <c r="J1227" s="16">
        <f>J1230+J1228</f>
        <v>0</v>
      </c>
    </row>
    <row r="1228" spans="1:10" ht="24" x14ac:dyDescent="0.25">
      <c r="A1228" s="19" t="s">
        <v>892</v>
      </c>
      <c r="B1228" s="15" t="s">
        <v>886</v>
      </c>
      <c r="C1228" s="15" t="s">
        <v>18</v>
      </c>
      <c r="D1228" s="15" t="s">
        <v>423</v>
      </c>
      <c r="E1228" s="15" t="s">
        <v>893</v>
      </c>
      <c r="F1228" s="15"/>
      <c r="G1228" s="16">
        <f>G1229</f>
        <v>1580895.46</v>
      </c>
      <c r="H1228" s="16">
        <f>H1229</f>
        <v>0</v>
      </c>
      <c r="I1228" s="16">
        <f>I1229</f>
        <v>1580895.46</v>
      </c>
      <c r="J1228" s="16">
        <f>J1229</f>
        <v>0</v>
      </c>
    </row>
    <row r="1229" spans="1:10" ht="48" x14ac:dyDescent="0.25">
      <c r="A1229" s="18" t="s">
        <v>27</v>
      </c>
      <c r="B1229" s="15" t="s">
        <v>886</v>
      </c>
      <c r="C1229" s="15" t="s">
        <v>18</v>
      </c>
      <c r="D1229" s="15" t="s">
        <v>423</v>
      </c>
      <c r="E1229" s="15" t="s">
        <v>893</v>
      </c>
      <c r="F1229" s="15" t="s">
        <v>667</v>
      </c>
      <c r="G1229" s="16">
        <v>1580895.46</v>
      </c>
      <c r="H1229" s="16"/>
      <c r="I1229" s="16">
        <v>1580895.46</v>
      </c>
      <c r="J1229" s="16"/>
    </row>
    <row r="1230" spans="1:10" ht="24" x14ac:dyDescent="0.25">
      <c r="A1230" s="18" t="s">
        <v>49</v>
      </c>
      <c r="B1230" s="15" t="s">
        <v>886</v>
      </c>
      <c r="C1230" s="15" t="s">
        <v>18</v>
      </c>
      <c r="D1230" s="15" t="s">
        <v>423</v>
      </c>
      <c r="E1230" s="15" t="s">
        <v>894</v>
      </c>
      <c r="F1230" s="14"/>
      <c r="G1230" s="16">
        <f>G1231</f>
        <v>1000126.0299999999</v>
      </c>
      <c r="H1230" s="16">
        <f>H1231</f>
        <v>0</v>
      </c>
      <c r="I1230" s="16">
        <f>I1231</f>
        <v>1000126.0299999999</v>
      </c>
      <c r="J1230" s="16">
        <f>J1231</f>
        <v>0</v>
      </c>
    </row>
    <row r="1231" spans="1:10" ht="48" x14ac:dyDescent="0.25">
      <c r="A1231" s="18" t="s">
        <v>27</v>
      </c>
      <c r="B1231" s="15" t="s">
        <v>886</v>
      </c>
      <c r="C1231" s="15" t="s">
        <v>18</v>
      </c>
      <c r="D1231" s="15" t="s">
        <v>423</v>
      </c>
      <c r="E1231" s="15" t="s">
        <v>894</v>
      </c>
      <c r="F1231" s="14">
        <v>100</v>
      </c>
      <c r="G1231" s="16">
        <v>1000126.0299999999</v>
      </c>
      <c r="H1231" s="16"/>
      <c r="I1231" s="16">
        <v>1000126.0299999999</v>
      </c>
      <c r="J1231" s="16"/>
    </row>
    <row r="1232" spans="1:10" x14ac:dyDescent="0.25">
      <c r="A1232" s="18" t="s">
        <v>63</v>
      </c>
      <c r="B1232" s="15" t="s">
        <v>886</v>
      </c>
      <c r="C1232" s="15" t="s">
        <v>18</v>
      </c>
      <c r="D1232" s="15" t="s">
        <v>64</v>
      </c>
      <c r="E1232" s="15"/>
      <c r="F1232" s="14"/>
      <c r="G1232" s="16">
        <f>G1233</f>
        <v>195564</v>
      </c>
      <c r="H1232" s="16">
        <f>H1233</f>
        <v>0</v>
      </c>
      <c r="I1232" s="16">
        <f>I1233</f>
        <v>203349</v>
      </c>
      <c r="J1232" s="16">
        <f>J1233</f>
        <v>0</v>
      </c>
    </row>
    <row r="1233" spans="1:10" ht="24" x14ac:dyDescent="0.25">
      <c r="A1233" s="18" t="s">
        <v>35</v>
      </c>
      <c r="B1233" s="15" t="s">
        <v>886</v>
      </c>
      <c r="C1233" s="15" t="s">
        <v>18</v>
      </c>
      <c r="D1233" s="15" t="s">
        <v>64</v>
      </c>
      <c r="E1233" s="15" t="s">
        <v>36</v>
      </c>
      <c r="F1233" s="14"/>
      <c r="G1233" s="16">
        <f>G1234+G1241</f>
        <v>195564</v>
      </c>
      <c r="H1233" s="16">
        <f>H1234+H1241</f>
        <v>0</v>
      </c>
      <c r="I1233" s="16">
        <f>I1234+I1241</f>
        <v>203349</v>
      </c>
      <c r="J1233" s="16">
        <f>J1234+J1241</f>
        <v>0</v>
      </c>
    </row>
    <row r="1234" spans="1:10" ht="24" x14ac:dyDescent="0.25">
      <c r="A1234" s="18" t="s">
        <v>74</v>
      </c>
      <c r="B1234" s="15" t="s">
        <v>886</v>
      </c>
      <c r="C1234" s="15" t="s">
        <v>18</v>
      </c>
      <c r="D1234" s="15" t="s">
        <v>64</v>
      </c>
      <c r="E1234" s="15" t="s">
        <v>75</v>
      </c>
      <c r="F1234" s="14"/>
      <c r="G1234" s="16">
        <f>G1235+G1238</f>
        <v>147764</v>
      </c>
      <c r="H1234" s="16">
        <f t="shared" ref="H1234:J1234" si="174">H1235+H1238</f>
        <v>0</v>
      </c>
      <c r="I1234" s="16">
        <f t="shared" si="174"/>
        <v>153677</v>
      </c>
      <c r="J1234" s="16">
        <f t="shared" si="174"/>
        <v>0</v>
      </c>
    </row>
    <row r="1235" spans="1:10" ht="48" x14ac:dyDescent="0.25">
      <c r="A1235" s="18" t="s">
        <v>76</v>
      </c>
      <c r="B1235" s="15" t="s">
        <v>886</v>
      </c>
      <c r="C1235" s="15" t="s">
        <v>18</v>
      </c>
      <c r="D1235" s="15" t="s">
        <v>64</v>
      </c>
      <c r="E1235" s="15" t="s">
        <v>77</v>
      </c>
      <c r="F1235" s="14"/>
      <c r="G1235" s="16">
        <f t="shared" ref="G1235:J1236" si="175">G1236</f>
        <v>27040</v>
      </c>
      <c r="H1235" s="16">
        <f t="shared" si="175"/>
        <v>0</v>
      </c>
      <c r="I1235" s="16">
        <f t="shared" si="175"/>
        <v>28122</v>
      </c>
      <c r="J1235" s="16">
        <f t="shared" si="175"/>
        <v>0</v>
      </c>
    </row>
    <row r="1236" spans="1:10" ht="36" x14ac:dyDescent="0.25">
      <c r="A1236" s="18" t="s">
        <v>78</v>
      </c>
      <c r="B1236" s="15" t="s">
        <v>886</v>
      </c>
      <c r="C1236" s="15" t="s">
        <v>18</v>
      </c>
      <c r="D1236" s="15" t="s">
        <v>64</v>
      </c>
      <c r="E1236" s="15" t="s">
        <v>79</v>
      </c>
      <c r="F1236" s="14"/>
      <c r="G1236" s="16">
        <f t="shared" si="175"/>
        <v>27040</v>
      </c>
      <c r="H1236" s="16">
        <f t="shared" si="175"/>
        <v>0</v>
      </c>
      <c r="I1236" s="16">
        <f t="shared" si="175"/>
        <v>28122</v>
      </c>
      <c r="J1236" s="16">
        <f t="shared" si="175"/>
        <v>0</v>
      </c>
    </row>
    <row r="1237" spans="1:10" ht="24" x14ac:dyDescent="0.25">
      <c r="A1237" s="18" t="s">
        <v>30</v>
      </c>
      <c r="B1237" s="15" t="s">
        <v>886</v>
      </c>
      <c r="C1237" s="15" t="s">
        <v>18</v>
      </c>
      <c r="D1237" s="15" t="s">
        <v>64</v>
      </c>
      <c r="E1237" s="15" t="s">
        <v>79</v>
      </c>
      <c r="F1237" s="14">
        <v>200</v>
      </c>
      <c r="G1237" s="16">
        <v>27040</v>
      </c>
      <c r="H1237" s="16"/>
      <c r="I1237" s="16">
        <v>28122</v>
      </c>
      <c r="J1237" s="16"/>
    </row>
    <row r="1238" spans="1:10" ht="36" x14ac:dyDescent="0.25">
      <c r="A1238" s="18" t="s">
        <v>86</v>
      </c>
      <c r="B1238" s="15" t="s">
        <v>886</v>
      </c>
      <c r="C1238" s="15" t="s">
        <v>18</v>
      </c>
      <c r="D1238" s="15" t="s">
        <v>64</v>
      </c>
      <c r="E1238" s="15" t="s">
        <v>87</v>
      </c>
      <c r="F1238" s="14"/>
      <c r="G1238" s="16">
        <f>G1239</f>
        <v>120724</v>
      </c>
      <c r="H1238" s="16">
        <f t="shared" ref="H1238:J1239" si="176">H1239</f>
        <v>0</v>
      </c>
      <c r="I1238" s="16">
        <f t="shared" si="176"/>
        <v>125555</v>
      </c>
      <c r="J1238" s="16">
        <f t="shared" si="176"/>
        <v>0</v>
      </c>
    </row>
    <row r="1239" spans="1:10" ht="36" x14ac:dyDescent="0.25">
      <c r="A1239" s="19" t="s">
        <v>78</v>
      </c>
      <c r="B1239" s="15" t="s">
        <v>886</v>
      </c>
      <c r="C1239" s="15" t="s">
        <v>18</v>
      </c>
      <c r="D1239" s="15" t="s">
        <v>64</v>
      </c>
      <c r="E1239" s="15" t="s">
        <v>88</v>
      </c>
      <c r="F1239" s="14"/>
      <c r="G1239" s="16">
        <f>G1240</f>
        <v>120724</v>
      </c>
      <c r="H1239" s="16">
        <f t="shared" si="176"/>
        <v>0</v>
      </c>
      <c r="I1239" s="16">
        <f t="shared" si="176"/>
        <v>125555</v>
      </c>
      <c r="J1239" s="16">
        <f t="shared" si="176"/>
        <v>0</v>
      </c>
    </row>
    <row r="1240" spans="1:10" ht="24" x14ac:dyDescent="0.25">
      <c r="A1240" s="18" t="s">
        <v>30</v>
      </c>
      <c r="B1240" s="15" t="s">
        <v>886</v>
      </c>
      <c r="C1240" s="15" t="s">
        <v>18</v>
      </c>
      <c r="D1240" s="15" t="s">
        <v>64</v>
      </c>
      <c r="E1240" s="15" t="s">
        <v>88</v>
      </c>
      <c r="F1240" s="14">
        <v>200</v>
      </c>
      <c r="G1240" s="16">
        <v>120724</v>
      </c>
      <c r="H1240" s="16"/>
      <c r="I1240" s="16">
        <v>125555</v>
      </c>
      <c r="J1240" s="16"/>
    </row>
    <row r="1241" spans="1:10" ht="24" x14ac:dyDescent="0.25">
      <c r="A1241" s="18" t="s">
        <v>226</v>
      </c>
      <c r="B1241" s="15" t="s">
        <v>886</v>
      </c>
      <c r="C1241" s="15" t="s">
        <v>18</v>
      </c>
      <c r="D1241" s="15" t="s">
        <v>64</v>
      </c>
      <c r="E1241" s="15" t="s">
        <v>38</v>
      </c>
      <c r="F1241" s="14"/>
      <c r="G1241" s="16">
        <f t="shared" ref="G1241:J1242" si="177">G1242</f>
        <v>47800</v>
      </c>
      <c r="H1241" s="16">
        <f t="shared" si="177"/>
        <v>0</v>
      </c>
      <c r="I1241" s="16">
        <f t="shared" si="177"/>
        <v>49672</v>
      </c>
      <c r="J1241" s="16">
        <f t="shared" si="177"/>
        <v>0</v>
      </c>
    </row>
    <row r="1242" spans="1:10" ht="48" x14ac:dyDescent="0.25">
      <c r="A1242" s="18" t="s">
        <v>46</v>
      </c>
      <c r="B1242" s="15" t="s">
        <v>886</v>
      </c>
      <c r="C1242" s="15" t="s">
        <v>18</v>
      </c>
      <c r="D1242" s="15" t="s">
        <v>64</v>
      </c>
      <c r="E1242" s="15" t="s">
        <v>47</v>
      </c>
      <c r="F1242" s="14"/>
      <c r="G1242" s="16">
        <f t="shared" si="177"/>
        <v>47800</v>
      </c>
      <c r="H1242" s="16">
        <f t="shared" si="177"/>
        <v>0</v>
      </c>
      <c r="I1242" s="16">
        <f t="shared" si="177"/>
        <v>49672</v>
      </c>
      <c r="J1242" s="16">
        <f t="shared" si="177"/>
        <v>0</v>
      </c>
    </row>
    <row r="1243" spans="1:10" x14ac:dyDescent="0.25">
      <c r="A1243" s="18" t="s">
        <v>89</v>
      </c>
      <c r="B1243" s="15" t="s">
        <v>886</v>
      </c>
      <c r="C1243" s="15" t="s">
        <v>18</v>
      </c>
      <c r="D1243" s="15" t="s">
        <v>64</v>
      </c>
      <c r="E1243" s="15" t="s">
        <v>90</v>
      </c>
      <c r="F1243" s="14"/>
      <c r="G1243" s="16">
        <f>SUM(G1244:G1245)</f>
        <v>47800</v>
      </c>
      <c r="H1243" s="16">
        <f>SUM(H1244:H1245)</f>
        <v>0</v>
      </c>
      <c r="I1243" s="16">
        <f>SUM(I1244:I1245)</f>
        <v>49672</v>
      </c>
      <c r="J1243" s="16">
        <f>SUM(J1244:J1245)</f>
        <v>0</v>
      </c>
    </row>
    <row r="1244" spans="1:10" ht="24" x14ac:dyDescent="0.25">
      <c r="A1244" s="18" t="s">
        <v>30</v>
      </c>
      <c r="B1244" s="15" t="s">
        <v>886</v>
      </c>
      <c r="C1244" s="15" t="s">
        <v>18</v>
      </c>
      <c r="D1244" s="15" t="s">
        <v>64</v>
      </c>
      <c r="E1244" s="15" t="s">
        <v>90</v>
      </c>
      <c r="F1244" s="14">
        <v>200</v>
      </c>
      <c r="G1244" s="16">
        <v>47800</v>
      </c>
      <c r="H1244" s="16"/>
      <c r="I1244" s="16">
        <v>49672</v>
      </c>
      <c r="J1244" s="16"/>
    </row>
    <row r="1245" spans="1:10" s="23" customFormat="1" hidden="1" x14ac:dyDescent="0.25">
      <c r="A1245" s="18" t="s">
        <v>62</v>
      </c>
      <c r="B1245" s="15" t="s">
        <v>886</v>
      </c>
      <c r="C1245" s="15" t="s">
        <v>18</v>
      </c>
      <c r="D1245" s="15" t="s">
        <v>64</v>
      </c>
      <c r="E1245" s="15" t="s">
        <v>90</v>
      </c>
      <c r="F1245" s="14">
        <v>800</v>
      </c>
      <c r="G1245" s="16">
        <v>0</v>
      </c>
      <c r="H1245" s="16"/>
      <c r="I1245" s="16">
        <v>0</v>
      </c>
      <c r="J1245" s="16"/>
    </row>
    <row r="1246" spans="1:10" ht="24" x14ac:dyDescent="0.25">
      <c r="A1246" s="21" t="s">
        <v>895</v>
      </c>
      <c r="B1246" s="22" t="s">
        <v>896</v>
      </c>
      <c r="C1246" s="22"/>
      <c r="D1246" s="22"/>
      <c r="E1246" s="22"/>
      <c r="F1246" s="22"/>
      <c r="G1246" s="12">
        <f>G1247+G1304+G1350+G1318</f>
        <v>95006641.879999995</v>
      </c>
      <c r="H1246" s="12">
        <f>H1247+H1304+H1350+H1318</f>
        <v>14849383</v>
      </c>
      <c r="I1246" s="12">
        <f>I1247+I1304+I1350+I1318</f>
        <v>98309089.719999999</v>
      </c>
      <c r="J1246" s="12">
        <f>J1247+J1304+J1350+J1318</f>
        <v>18619120</v>
      </c>
    </row>
    <row r="1247" spans="1:10" x14ac:dyDescent="0.25">
      <c r="A1247" s="13" t="s">
        <v>17</v>
      </c>
      <c r="B1247" s="14">
        <v>913</v>
      </c>
      <c r="C1247" s="15" t="s">
        <v>18</v>
      </c>
      <c r="D1247" s="15" t="s">
        <v>3</v>
      </c>
      <c r="E1247" s="15"/>
      <c r="F1247" s="15"/>
      <c r="G1247" s="16">
        <f>G1248+G1262</f>
        <v>18686871.02</v>
      </c>
      <c r="H1247" s="16">
        <f>H1248+H1262</f>
        <v>0</v>
      </c>
      <c r="I1247" s="16">
        <f>I1248+I1262</f>
        <v>18686871.02</v>
      </c>
      <c r="J1247" s="16">
        <f>J1248+J1262</f>
        <v>0</v>
      </c>
    </row>
    <row r="1248" spans="1:10" ht="36" x14ac:dyDescent="0.25">
      <c r="A1248" s="18" t="s">
        <v>33</v>
      </c>
      <c r="B1248" s="14">
        <v>913</v>
      </c>
      <c r="C1248" s="15" t="s">
        <v>18</v>
      </c>
      <c r="D1248" s="15" t="s">
        <v>34</v>
      </c>
      <c r="E1248" s="15"/>
      <c r="F1248" s="15"/>
      <c r="G1248" s="16">
        <f>G1249</f>
        <v>10124650.609999999</v>
      </c>
      <c r="H1248" s="16">
        <f>H1249</f>
        <v>0</v>
      </c>
      <c r="I1248" s="16">
        <f>I1249</f>
        <v>10124650.609999999</v>
      </c>
      <c r="J1248" s="16">
        <f>J1249</f>
        <v>0</v>
      </c>
    </row>
    <row r="1249" spans="1:10" ht="24" x14ac:dyDescent="0.25">
      <c r="A1249" s="18" t="s">
        <v>35</v>
      </c>
      <c r="B1249" s="15" t="s">
        <v>896</v>
      </c>
      <c r="C1249" s="15" t="s">
        <v>18</v>
      </c>
      <c r="D1249" s="15" t="s">
        <v>34</v>
      </c>
      <c r="E1249" s="15" t="s">
        <v>36</v>
      </c>
      <c r="F1249" s="14"/>
      <c r="G1249" s="16">
        <f>G1250+G1254</f>
        <v>10124650.609999999</v>
      </c>
      <c r="H1249" s="16">
        <f>H1250+H1254</f>
        <v>0</v>
      </c>
      <c r="I1249" s="16">
        <f>I1250+I1254</f>
        <v>10124650.609999999</v>
      </c>
      <c r="J1249" s="16">
        <f>J1250+J1254</f>
        <v>0</v>
      </c>
    </row>
    <row r="1250" spans="1:10" ht="24" x14ac:dyDescent="0.25">
      <c r="A1250" s="17" t="s">
        <v>897</v>
      </c>
      <c r="B1250" s="15" t="s">
        <v>896</v>
      </c>
      <c r="C1250" s="15" t="s">
        <v>18</v>
      </c>
      <c r="D1250" s="15" t="s">
        <v>34</v>
      </c>
      <c r="E1250" s="15" t="s">
        <v>577</v>
      </c>
      <c r="F1250" s="14"/>
      <c r="G1250" s="16">
        <f t="shared" ref="G1250:J1252" si="178">G1251</f>
        <v>9746250.6099999994</v>
      </c>
      <c r="H1250" s="16">
        <f t="shared" si="178"/>
        <v>0</v>
      </c>
      <c r="I1250" s="16">
        <f t="shared" si="178"/>
        <v>9746250.6099999994</v>
      </c>
      <c r="J1250" s="16">
        <f t="shared" si="178"/>
        <v>0</v>
      </c>
    </row>
    <row r="1251" spans="1:10" ht="36" x14ac:dyDescent="0.25">
      <c r="A1251" s="17" t="s">
        <v>898</v>
      </c>
      <c r="B1251" s="15" t="s">
        <v>896</v>
      </c>
      <c r="C1251" s="15" t="s">
        <v>18</v>
      </c>
      <c r="D1251" s="15" t="s">
        <v>34</v>
      </c>
      <c r="E1251" s="15" t="s">
        <v>899</v>
      </c>
      <c r="F1251" s="14"/>
      <c r="G1251" s="16">
        <f t="shared" si="178"/>
        <v>9746250.6099999994</v>
      </c>
      <c r="H1251" s="16">
        <f t="shared" si="178"/>
        <v>0</v>
      </c>
      <c r="I1251" s="16">
        <f t="shared" si="178"/>
        <v>9746250.6099999994</v>
      </c>
      <c r="J1251" s="16">
        <f t="shared" si="178"/>
        <v>0</v>
      </c>
    </row>
    <row r="1252" spans="1:10" ht="24" x14ac:dyDescent="0.25">
      <c r="A1252" s="18" t="s">
        <v>49</v>
      </c>
      <c r="B1252" s="15" t="s">
        <v>896</v>
      </c>
      <c r="C1252" s="15" t="s">
        <v>18</v>
      </c>
      <c r="D1252" s="15" t="s">
        <v>34</v>
      </c>
      <c r="E1252" s="15" t="s">
        <v>900</v>
      </c>
      <c r="F1252" s="14"/>
      <c r="G1252" s="16">
        <f t="shared" si="178"/>
        <v>9746250.6099999994</v>
      </c>
      <c r="H1252" s="16">
        <f t="shared" si="178"/>
        <v>0</v>
      </c>
      <c r="I1252" s="16">
        <f t="shared" si="178"/>
        <v>9746250.6099999994</v>
      </c>
      <c r="J1252" s="16">
        <f t="shared" si="178"/>
        <v>0</v>
      </c>
    </row>
    <row r="1253" spans="1:10" ht="48" x14ac:dyDescent="0.25">
      <c r="A1253" s="18" t="s">
        <v>27</v>
      </c>
      <c r="B1253" s="15" t="s">
        <v>896</v>
      </c>
      <c r="C1253" s="15" t="s">
        <v>18</v>
      </c>
      <c r="D1253" s="15" t="s">
        <v>34</v>
      </c>
      <c r="E1253" s="15" t="s">
        <v>900</v>
      </c>
      <c r="F1253" s="14">
        <v>100</v>
      </c>
      <c r="G1253" s="16">
        <v>9746250.6099999994</v>
      </c>
      <c r="H1253" s="16"/>
      <c r="I1253" s="16">
        <v>9746250.6099999994</v>
      </c>
      <c r="J1253" s="16"/>
    </row>
    <row r="1254" spans="1:10" ht="24" x14ac:dyDescent="0.25">
      <c r="A1254" s="18" t="s">
        <v>37</v>
      </c>
      <c r="B1254" s="15" t="s">
        <v>896</v>
      </c>
      <c r="C1254" s="15" t="s">
        <v>18</v>
      </c>
      <c r="D1254" s="15" t="s">
        <v>34</v>
      </c>
      <c r="E1254" s="15" t="s">
        <v>38</v>
      </c>
      <c r="F1254" s="14"/>
      <c r="G1254" s="16">
        <f>G1255+G1259</f>
        <v>378400</v>
      </c>
      <c r="H1254" s="16">
        <f>H1255+H1259</f>
        <v>0</v>
      </c>
      <c r="I1254" s="16">
        <f>I1255+I1259</f>
        <v>378400</v>
      </c>
      <c r="J1254" s="16">
        <f>J1255+J1259</f>
        <v>0</v>
      </c>
    </row>
    <row r="1255" spans="1:10" ht="24" x14ac:dyDescent="0.25">
      <c r="A1255" s="18" t="s">
        <v>39</v>
      </c>
      <c r="B1255" s="15" t="s">
        <v>896</v>
      </c>
      <c r="C1255" s="15" t="s">
        <v>18</v>
      </c>
      <c r="D1255" s="15" t="s">
        <v>34</v>
      </c>
      <c r="E1255" s="15" t="s">
        <v>40</v>
      </c>
      <c r="F1255" s="14"/>
      <c r="G1255" s="16">
        <f>G1256</f>
        <v>84000</v>
      </c>
      <c r="H1255" s="16">
        <f>H1256</f>
        <v>0</v>
      </c>
      <c r="I1255" s="16">
        <f>I1256</f>
        <v>84000</v>
      </c>
      <c r="J1255" s="16">
        <f>J1256</f>
        <v>0</v>
      </c>
    </row>
    <row r="1256" spans="1:10" x14ac:dyDescent="0.25">
      <c r="A1256" s="18" t="s">
        <v>41</v>
      </c>
      <c r="B1256" s="15" t="s">
        <v>896</v>
      </c>
      <c r="C1256" s="15" t="s">
        <v>18</v>
      </c>
      <c r="D1256" s="15" t="s">
        <v>34</v>
      </c>
      <c r="E1256" s="15" t="s">
        <v>42</v>
      </c>
      <c r="F1256" s="14"/>
      <c r="G1256" s="16">
        <f>SUM(G1257:G1258)</f>
        <v>84000</v>
      </c>
      <c r="H1256" s="16">
        <f>SUM(H1257:H1258)</f>
        <v>0</v>
      </c>
      <c r="I1256" s="16">
        <f>SUM(I1257:I1258)</f>
        <v>84000</v>
      </c>
      <c r="J1256" s="16">
        <f>SUM(J1257:J1258)</f>
        <v>0</v>
      </c>
    </row>
    <row r="1257" spans="1:10" ht="48" x14ac:dyDescent="0.25">
      <c r="A1257" s="18" t="s">
        <v>27</v>
      </c>
      <c r="B1257" s="15" t="s">
        <v>896</v>
      </c>
      <c r="C1257" s="15" t="s">
        <v>18</v>
      </c>
      <c r="D1257" s="15" t="s">
        <v>34</v>
      </c>
      <c r="E1257" s="15" t="s">
        <v>42</v>
      </c>
      <c r="F1257" s="14">
        <v>100</v>
      </c>
      <c r="G1257" s="16">
        <v>40000</v>
      </c>
      <c r="H1257" s="16"/>
      <c r="I1257" s="16">
        <v>40000</v>
      </c>
      <c r="J1257" s="16"/>
    </row>
    <row r="1258" spans="1:10" ht="24" x14ac:dyDescent="0.25">
      <c r="A1258" s="18" t="s">
        <v>30</v>
      </c>
      <c r="B1258" s="15" t="s">
        <v>896</v>
      </c>
      <c r="C1258" s="15" t="s">
        <v>18</v>
      </c>
      <c r="D1258" s="15" t="s">
        <v>34</v>
      </c>
      <c r="E1258" s="15" t="s">
        <v>42</v>
      </c>
      <c r="F1258" s="14">
        <v>200</v>
      </c>
      <c r="G1258" s="16">
        <v>44000</v>
      </c>
      <c r="H1258" s="16"/>
      <c r="I1258" s="16">
        <v>44000</v>
      </c>
      <c r="J1258" s="16"/>
    </row>
    <row r="1259" spans="1:10" ht="48" x14ac:dyDescent="0.25">
      <c r="A1259" s="18" t="s">
        <v>46</v>
      </c>
      <c r="B1259" s="15" t="s">
        <v>896</v>
      </c>
      <c r="C1259" s="15" t="s">
        <v>18</v>
      </c>
      <c r="D1259" s="15" t="s">
        <v>34</v>
      </c>
      <c r="E1259" s="15" t="s">
        <v>47</v>
      </c>
      <c r="F1259" s="14"/>
      <c r="G1259" s="16">
        <f t="shared" ref="G1259:J1260" si="179">G1260</f>
        <v>294400</v>
      </c>
      <c r="H1259" s="16">
        <f t="shared" si="179"/>
        <v>0</v>
      </c>
      <c r="I1259" s="16">
        <f t="shared" si="179"/>
        <v>294400</v>
      </c>
      <c r="J1259" s="16">
        <f t="shared" si="179"/>
        <v>0</v>
      </c>
    </row>
    <row r="1260" spans="1:10" ht="36" x14ac:dyDescent="0.25">
      <c r="A1260" s="18" t="s">
        <v>31</v>
      </c>
      <c r="B1260" s="15" t="s">
        <v>896</v>
      </c>
      <c r="C1260" s="15" t="s">
        <v>18</v>
      </c>
      <c r="D1260" s="15" t="s">
        <v>34</v>
      </c>
      <c r="E1260" s="15" t="s">
        <v>48</v>
      </c>
      <c r="F1260" s="14"/>
      <c r="G1260" s="16">
        <f t="shared" si="179"/>
        <v>294400</v>
      </c>
      <c r="H1260" s="16">
        <f t="shared" si="179"/>
        <v>0</v>
      </c>
      <c r="I1260" s="16">
        <f t="shared" si="179"/>
        <v>294400</v>
      </c>
      <c r="J1260" s="16">
        <f t="shared" si="179"/>
        <v>0</v>
      </c>
    </row>
    <row r="1261" spans="1:10" ht="48" x14ac:dyDescent="0.25">
      <c r="A1261" s="18" t="s">
        <v>27</v>
      </c>
      <c r="B1261" s="15" t="s">
        <v>896</v>
      </c>
      <c r="C1261" s="15" t="s">
        <v>18</v>
      </c>
      <c r="D1261" s="15" t="s">
        <v>34</v>
      </c>
      <c r="E1261" s="15" t="s">
        <v>48</v>
      </c>
      <c r="F1261" s="14">
        <v>100</v>
      </c>
      <c r="G1261" s="16">
        <v>294400</v>
      </c>
      <c r="H1261" s="16"/>
      <c r="I1261" s="16">
        <v>294400</v>
      </c>
      <c r="J1261" s="16"/>
    </row>
    <row r="1262" spans="1:10" x14ac:dyDescent="0.25">
      <c r="A1262" s="18" t="s">
        <v>63</v>
      </c>
      <c r="B1262" s="15" t="s">
        <v>896</v>
      </c>
      <c r="C1262" s="15" t="s">
        <v>18</v>
      </c>
      <c r="D1262" s="15" t="s">
        <v>64</v>
      </c>
      <c r="E1262" s="15"/>
      <c r="F1262" s="14"/>
      <c r="G1262" s="16">
        <f>G1263+G1299</f>
        <v>8562220.4100000001</v>
      </c>
      <c r="H1262" s="16">
        <f>H1263+H1299</f>
        <v>0</v>
      </c>
      <c r="I1262" s="16">
        <f>I1263+I1299</f>
        <v>8562220.4100000001</v>
      </c>
      <c r="J1262" s="16">
        <f>J1263+J1299</f>
        <v>0</v>
      </c>
    </row>
    <row r="1263" spans="1:10" ht="24" x14ac:dyDescent="0.25">
      <c r="A1263" s="18" t="s">
        <v>35</v>
      </c>
      <c r="B1263" s="15" t="s">
        <v>896</v>
      </c>
      <c r="C1263" s="15" t="s">
        <v>18</v>
      </c>
      <c r="D1263" s="15" t="s">
        <v>64</v>
      </c>
      <c r="E1263" s="15" t="s">
        <v>36</v>
      </c>
      <c r="F1263" s="14"/>
      <c r="G1263" s="16">
        <f>G1264+G1287+G1294</f>
        <v>8562220.4100000001</v>
      </c>
      <c r="H1263" s="16">
        <f>H1264+H1287+H1294</f>
        <v>0</v>
      </c>
      <c r="I1263" s="16">
        <f>I1264+I1287+I1294</f>
        <v>8562220.4100000001</v>
      </c>
      <c r="J1263" s="16">
        <f>J1264+J1287+J1294</f>
        <v>0</v>
      </c>
    </row>
    <row r="1264" spans="1:10" ht="24" x14ac:dyDescent="0.25">
      <c r="A1264" s="18" t="s">
        <v>576</v>
      </c>
      <c r="B1264" s="15" t="s">
        <v>896</v>
      </c>
      <c r="C1264" s="15" t="s">
        <v>18</v>
      </c>
      <c r="D1264" s="15" t="s">
        <v>64</v>
      </c>
      <c r="E1264" s="15" t="s">
        <v>577</v>
      </c>
      <c r="F1264" s="14"/>
      <c r="G1264" s="16">
        <f>G1265+G1268+G1276+G1273+G1280</f>
        <v>7601877.4100000001</v>
      </c>
      <c r="H1264" s="16">
        <f>H1265+H1268+H1276+H1273+H1280</f>
        <v>0</v>
      </c>
      <c r="I1264" s="16">
        <f>I1265+I1268+I1276+I1273+I1280</f>
        <v>7601877.4100000001</v>
      </c>
      <c r="J1264" s="16">
        <f>J1265+J1268+J1276+J1273+J1280</f>
        <v>0</v>
      </c>
    </row>
    <row r="1265" spans="1:10" ht="36" x14ac:dyDescent="0.25">
      <c r="A1265" s="20" t="s">
        <v>901</v>
      </c>
      <c r="B1265" s="15" t="s">
        <v>896</v>
      </c>
      <c r="C1265" s="15" t="s">
        <v>18</v>
      </c>
      <c r="D1265" s="15" t="s">
        <v>64</v>
      </c>
      <c r="E1265" s="15" t="s">
        <v>902</v>
      </c>
      <c r="F1265" s="14"/>
      <c r="G1265" s="16">
        <f>G1266</f>
        <v>200000</v>
      </c>
      <c r="H1265" s="16">
        <f>H1266</f>
        <v>0</v>
      </c>
      <c r="I1265" s="16">
        <f>I1266</f>
        <v>200000</v>
      </c>
      <c r="J1265" s="16">
        <f>J1266</f>
        <v>0</v>
      </c>
    </row>
    <row r="1266" spans="1:10" ht="24" x14ac:dyDescent="0.25">
      <c r="A1266" s="20" t="s">
        <v>903</v>
      </c>
      <c r="B1266" s="15" t="s">
        <v>896</v>
      </c>
      <c r="C1266" s="15" t="s">
        <v>18</v>
      </c>
      <c r="D1266" s="15" t="s">
        <v>64</v>
      </c>
      <c r="E1266" s="15" t="s">
        <v>904</v>
      </c>
      <c r="F1266" s="14"/>
      <c r="G1266" s="16">
        <f>SUM(G1267:G1267)</f>
        <v>200000</v>
      </c>
      <c r="H1266" s="16">
        <f>SUM(H1267:H1267)</f>
        <v>0</v>
      </c>
      <c r="I1266" s="16">
        <f>SUM(I1267:I1267)</f>
        <v>200000</v>
      </c>
      <c r="J1266" s="16">
        <f>SUM(J1267:J1267)</f>
        <v>0</v>
      </c>
    </row>
    <row r="1267" spans="1:10" ht="24" x14ac:dyDescent="0.25">
      <c r="A1267" s="18" t="s">
        <v>30</v>
      </c>
      <c r="B1267" s="15" t="s">
        <v>896</v>
      </c>
      <c r="C1267" s="15" t="s">
        <v>18</v>
      </c>
      <c r="D1267" s="15" t="s">
        <v>64</v>
      </c>
      <c r="E1267" s="15" t="s">
        <v>904</v>
      </c>
      <c r="F1267" s="14">
        <v>200</v>
      </c>
      <c r="G1267" s="16">
        <v>200000</v>
      </c>
      <c r="H1267" s="16"/>
      <c r="I1267" s="16">
        <v>200000</v>
      </c>
      <c r="J1267" s="16"/>
    </row>
    <row r="1268" spans="1:10" ht="48" x14ac:dyDescent="0.25">
      <c r="A1268" s="18" t="s">
        <v>905</v>
      </c>
      <c r="B1268" s="15" t="s">
        <v>896</v>
      </c>
      <c r="C1268" s="15" t="s">
        <v>18</v>
      </c>
      <c r="D1268" s="15" t="s">
        <v>64</v>
      </c>
      <c r="E1268" s="15" t="s">
        <v>906</v>
      </c>
      <c r="F1268" s="14"/>
      <c r="G1268" s="16">
        <f>G1269+G1271</f>
        <v>600000</v>
      </c>
      <c r="H1268" s="16">
        <f t="shared" ref="H1268:J1268" si="180">H1269+H1271</f>
        <v>0</v>
      </c>
      <c r="I1268" s="16">
        <f t="shared" si="180"/>
        <v>600000</v>
      </c>
      <c r="J1268" s="16">
        <f t="shared" si="180"/>
        <v>0</v>
      </c>
    </row>
    <row r="1269" spans="1:10" ht="36" x14ac:dyDescent="0.25">
      <c r="A1269" s="20" t="s">
        <v>907</v>
      </c>
      <c r="B1269" s="15" t="s">
        <v>896</v>
      </c>
      <c r="C1269" s="15" t="s">
        <v>18</v>
      </c>
      <c r="D1269" s="15" t="s">
        <v>64</v>
      </c>
      <c r="E1269" s="15" t="s">
        <v>908</v>
      </c>
      <c r="F1269" s="14"/>
      <c r="G1269" s="16">
        <f t="shared" ref="G1269:J1269" si="181">G1270</f>
        <v>600000</v>
      </c>
      <c r="H1269" s="16">
        <f t="shared" si="181"/>
        <v>0</v>
      </c>
      <c r="I1269" s="16">
        <f t="shared" si="181"/>
        <v>600000</v>
      </c>
      <c r="J1269" s="16">
        <f t="shared" si="181"/>
        <v>0</v>
      </c>
    </row>
    <row r="1270" spans="1:10" ht="24" x14ac:dyDescent="0.25">
      <c r="A1270" s="18" t="s">
        <v>30</v>
      </c>
      <c r="B1270" s="15" t="s">
        <v>896</v>
      </c>
      <c r="C1270" s="15" t="s">
        <v>18</v>
      </c>
      <c r="D1270" s="15" t="s">
        <v>64</v>
      </c>
      <c r="E1270" s="15" t="s">
        <v>908</v>
      </c>
      <c r="F1270" s="14">
        <v>200</v>
      </c>
      <c r="G1270" s="16">
        <v>600000</v>
      </c>
      <c r="H1270" s="16"/>
      <c r="I1270" s="16">
        <v>600000</v>
      </c>
      <c r="J1270" s="16"/>
    </row>
    <row r="1271" spans="1:10" ht="24" hidden="1" x14ac:dyDescent="0.25">
      <c r="A1271" s="18" t="s">
        <v>909</v>
      </c>
      <c r="B1271" s="15" t="s">
        <v>896</v>
      </c>
      <c r="C1271" s="15" t="s">
        <v>18</v>
      </c>
      <c r="D1271" s="15" t="s">
        <v>64</v>
      </c>
      <c r="E1271" s="15" t="s">
        <v>910</v>
      </c>
      <c r="F1271" s="14"/>
      <c r="G1271" s="16">
        <f>G1272</f>
        <v>0</v>
      </c>
      <c r="H1271" s="16">
        <f t="shared" ref="H1271:J1271" si="182">H1272</f>
        <v>0</v>
      </c>
      <c r="I1271" s="16">
        <f t="shared" si="182"/>
        <v>0</v>
      </c>
      <c r="J1271" s="16">
        <f t="shared" si="182"/>
        <v>0</v>
      </c>
    </row>
    <row r="1272" spans="1:10" ht="24" hidden="1" x14ac:dyDescent="0.25">
      <c r="A1272" s="18" t="s">
        <v>30</v>
      </c>
      <c r="B1272" s="15" t="s">
        <v>896</v>
      </c>
      <c r="C1272" s="15" t="s">
        <v>18</v>
      </c>
      <c r="D1272" s="15" t="s">
        <v>64</v>
      </c>
      <c r="E1272" s="15" t="s">
        <v>910</v>
      </c>
      <c r="F1272" s="14">
        <v>200</v>
      </c>
      <c r="G1272" s="16"/>
      <c r="H1272" s="16"/>
      <c r="I1272" s="16"/>
      <c r="J1272" s="16"/>
    </row>
    <row r="1273" spans="1:10" ht="36" hidden="1" x14ac:dyDescent="0.25">
      <c r="A1273" s="20" t="s">
        <v>911</v>
      </c>
      <c r="B1273" s="15" t="s">
        <v>896</v>
      </c>
      <c r="C1273" s="15" t="s">
        <v>18</v>
      </c>
      <c r="D1273" s="15" t="s">
        <v>64</v>
      </c>
      <c r="E1273" s="15" t="s">
        <v>912</v>
      </c>
      <c r="F1273" s="14"/>
      <c r="G1273" s="16">
        <f t="shared" ref="G1273:J1274" si="183">G1274</f>
        <v>0</v>
      </c>
      <c r="H1273" s="16">
        <f t="shared" si="183"/>
        <v>0</v>
      </c>
      <c r="I1273" s="16">
        <f t="shared" si="183"/>
        <v>0</v>
      </c>
      <c r="J1273" s="16">
        <f t="shared" si="183"/>
        <v>0</v>
      </c>
    </row>
    <row r="1274" spans="1:10" ht="36" hidden="1" x14ac:dyDescent="0.25">
      <c r="A1274" s="18" t="s">
        <v>913</v>
      </c>
      <c r="B1274" s="15" t="s">
        <v>896</v>
      </c>
      <c r="C1274" s="15" t="s">
        <v>18</v>
      </c>
      <c r="D1274" s="15" t="s">
        <v>64</v>
      </c>
      <c r="E1274" s="15" t="s">
        <v>914</v>
      </c>
      <c r="F1274" s="14"/>
      <c r="G1274" s="16">
        <f t="shared" si="183"/>
        <v>0</v>
      </c>
      <c r="H1274" s="16">
        <f t="shared" si="183"/>
        <v>0</v>
      </c>
      <c r="I1274" s="16">
        <f t="shared" si="183"/>
        <v>0</v>
      </c>
      <c r="J1274" s="16">
        <f t="shared" si="183"/>
        <v>0</v>
      </c>
    </row>
    <row r="1275" spans="1:10" ht="24" hidden="1" x14ac:dyDescent="0.25">
      <c r="A1275" s="18" t="s">
        <v>30</v>
      </c>
      <c r="B1275" s="15" t="s">
        <v>896</v>
      </c>
      <c r="C1275" s="15" t="s">
        <v>18</v>
      </c>
      <c r="D1275" s="15" t="s">
        <v>64</v>
      </c>
      <c r="E1275" s="15" t="s">
        <v>914</v>
      </c>
      <c r="F1275" s="14">
        <v>200</v>
      </c>
      <c r="G1275" s="16">
        <v>0</v>
      </c>
      <c r="H1275" s="16"/>
      <c r="I1275" s="16">
        <v>0</v>
      </c>
      <c r="J1275" s="16"/>
    </row>
    <row r="1276" spans="1:10" ht="36" x14ac:dyDescent="0.25">
      <c r="A1276" s="20" t="s">
        <v>915</v>
      </c>
      <c r="B1276" s="15" t="s">
        <v>896</v>
      </c>
      <c r="C1276" s="15" t="s">
        <v>18</v>
      </c>
      <c r="D1276" s="15" t="s">
        <v>64</v>
      </c>
      <c r="E1276" s="15" t="s">
        <v>916</v>
      </c>
      <c r="F1276" s="14"/>
      <c r="G1276" s="16">
        <f>G1277</f>
        <v>4590000</v>
      </c>
      <c r="H1276" s="16">
        <f>H1277</f>
        <v>0</v>
      </c>
      <c r="I1276" s="16">
        <f>I1277</f>
        <v>4590000</v>
      </c>
      <c r="J1276" s="16">
        <f>J1277</f>
        <v>0</v>
      </c>
    </row>
    <row r="1277" spans="1:10" ht="36" x14ac:dyDescent="0.25">
      <c r="A1277" s="20" t="s">
        <v>917</v>
      </c>
      <c r="B1277" s="15" t="s">
        <v>896</v>
      </c>
      <c r="C1277" s="15" t="s">
        <v>18</v>
      </c>
      <c r="D1277" s="15" t="s">
        <v>64</v>
      </c>
      <c r="E1277" s="15" t="s">
        <v>918</v>
      </c>
      <c r="F1277" s="14"/>
      <c r="G1277" s="16">
        <f>SUM(G1278:G1279)</f>
        <v>4590000</v>
      </c>
      <c r="H1277" s="16">
        <f>SUM(H1278:H1279)</f>
        <v>0</v>
      </c>
      <c r="I1277" s="16">
        <f>SUM(I1278:I1279)</f>
        <v>4590000</v>
      </c>
      <c r="J1277" s="16">
        <f>SUM(J1278:J1279)</f>
        <v>0</v>
      </c>
    </row>
    <row r="1278" spans="1:10" ht="24" x14ac:dyDescent="0.25">
      <c r="A1278" s="18" t="s">
        <v>30</v>
      </c>
      <c r="B1278" s="15" t="s">
        <v>896</v>
      </c>
      <c r="C1278" s="15" t="s">
        <v>18</v>
      </c>
      <c r="D1278" s="15" t="s">
        <v>64</v>
      </c>
      <c r="E1278" s="15" t="s">
        <v>918</v>
      </c>
      <c r="F1278" s="14">
        <v>200</v>
      </c>
      <c r="G1278" s="16">
        <v>4590000</v>
      </c>
      <c r="H1278" s="16"/>
      <c r="I1278" s="16">
        <v>4590000</v>
      </c>
      <c r="J1278" s="16"/>
    </row>
    <row r="1279" spans="1:10" hidden="1" x14ac:dyDescent="0.25">
      <c r="A1279" s="27" t="s">
        <v>62</v>
      </c>
      <c r="B1279" s="28" t="s">
        <v>896</v>
      </c>
      <c r="C1279" s="28" t="s">
        <v>18</v>
      </c>
      <c r="D1279" s="28" t="s">
        <v>64</v>
      </c>
      <c r="E1279" s="28" t="s">
        <v>918</v>
      </c>
      <c r="F1279" s="14">
        <v>800</v>
      </c>
      <c r="G1279" s="16">
        <v>0</v>
      </c>
      <c r="H1279" s="16"/>
      <c r="I1279" s="16">
        <v>0</v>
      </c>
      <c r="J1279" s="16"/>
    </row>
    <row r="1280" spans="1:10" ht="36" x14ac:dyDescent="0.25">
      <c r="A1280" s="18" t="s">
        <v>578</v>
      </c>
      <c r="B1280" s="15" t="s">
        <v>896</v>
      </c>
      <c r="C1280" s="15" t="s">
        <v>18</v>
      </c>
      <c r="D1280" s="15" t="s">
        <v>64</v>
      </c>
      <c r="E1280" s="15" t="s">
        <v>579</v>
      </c>
      <c r="F1280" s="14"/>
      <c r="G1280" s="16">
        <f>G1283+G1281</f>
        <v>2211877.41</v>
      </c>
      <c r="H1280" s="16">
        <f>H1283+H1281</f>
        <v>0</v>
      </c>
      <c r="I1280" s="16">
        <f>I1283+I1281</f>
        <v>2211877.41</v>
      </c>
      <c r="J1280" s="16">
        <f>J1283+J1281</f>
        <v>0</v>
      </c>
    </row>
    <row r="1281" spans="1:10" ht="36" x14ac:dyDescent="0.25">
      <c r="A1281" s="18" t="s">
        <v>31</v>
      </c>
      <c r="B1281" s="15" t="s">
        <v>896</v>
      </c>
      <c r="C1281" s="15" t="s">
        <v>18</v>
      </c>
      <c r="D1281" s="15" t="s">
        <v>64</v>
      </c>
      <c r="E1281" s="15" t="s">
        <v>580</v>
      </c>
      <c r="F1281" s="14"/>
      <c r="G1281" s="16">
        <f>G1282</f>
        <v>120000</v>
      </c>
      <c r="H1281" s="16">
        <f>H1282</f>
        <v>0</v>
      </c>
      <c r="I1281" s="16">
        <f>I1282</f>
        <v>120000</v>
      </c>
      <c r="J1281" s="16">
        <f>J1282</f>
        <v>0</v>
      </c>
    </row>
    <row r="1282" spans="1:10" ht="48" x14ac:dyDescent="0.25">
      <c r="A1282" s="18" t="s">
        <v>27</v>
      </c>
      <c r="B1282" s="15" t="s">
        <v>896</v>
      </c>
      <c r="C1282" s="15" t="s">
        <v>18</v>
      </c>
      <c r="D1282" s="15" t="s">
        <v>64</v>
      </c>
      <c r="E1282" s="15" t="s">
        <v>580</v>
      </c>
      <c r="F1282" s="14">
        <v>100</v>
      </c>
      <c r="G1282" s="16">
        <v>120000</v>
      </c>
      <c r="H1282" s="16"/>
      <c r="I1282" s="16">
        <v>120000</v>
      </c>
      <c r="J1282" s="16"/>
    </row>
    <row r="1283" spans="1:10" ht="36" x14ac:dyDescent="0.25">
      <c r="A1283" s="18" t="s">
        <v>597</v>
      </c>
      <c r="B1283" s="28" t="s">
        <v>896</v>
      </c>
      <c r="C1283" s="28" t="s">
        <v>18</v>
      </c>
      <c r="D1283" s="28" t="s">
        <v>64</v>
      </c>
      <c r="E1283" s="28" t="s">
        <v>919</v>
      </c>
      <c r="F1283" s="14"/>
      <c r="G1283" s="16">
        <f>SUM(G1284:G1286)</f>
        <v>2091877.41</v>
      </c>
      <c r="H1283" s="16">
        <f>SUM(H1284:H1286)</f>
        <v>0</v>
      </c>
      <c r="I1283" s="16">
        <f>SUM(I1284:I1286)</f>
        <v>2091877.41</v>
      </c>
      <c r="J1283" s="16">
        <f>SUM(J1284:J1286)</f>
        <v>0</v>
      </c>
    </row>
    <row r="1284" spans="1:10" ht="48" x14ac:dyDescent="0.25">
      <c r="A1284" s="27" t="s">
        <v>27</v>
      </c>
      <c r="B1284" s="28" t="s">
        <v>896</v>
      </c>
      <c r="C1284" s="28" t="s">
        <v>18</v>
      </c>
      <c r="D1284" s="28" t="s">
        <v>64</v>
      </c>
      <c r="E1284" s="28" t="s">
        <v>919</v>
      </c>
      <c r="F1284" s="14">
        <v>100</v>
      </c>
      <c r="G1284" s="16">
        <v>2025877.41</v>
      </c>
      <c r="H1284" s="16"/>
      <c r="I1284" s="16">
        <v>2025877.41</v>
      </c>
      <c r="J1284" s="16"/>
    </row>
    <row r="1285" spans="1:10" ht="24" x14ac:dyDescent="0.25">
      <c r="A1285" s="27" t="s">
        <v>30</v>
      </c>
      <c r="B1285" s="28" t="s">
        <v>896</v>
      </c>
      <c r="C1285" s="28" t="s">
        <v>18</v>
      </c>
      <c r="D1285" s="28" t="s">
        <v>64</v>
      </c>
      <c r="E1285" s="28" t="s">
        <v>919</v>
      </c>
      <c r="F1285" s="14">
        <v>200</v>
      </c>
      <c r="G1285" s="16">
        <v>65000</v>
      </c>
      <c r="H1285" s="16"/>
      <c r="I1285" s="16">
        <v>65000</v>
      </c>
      <c r="J1285" s="16"/>
    </row>
    <row r="1286" spans="1:10" x14ac:dyDescent="0.25">
      <c r="A1286" s="27" t="s">
        <v>62</v>
      </c>
      <c r="B1286" s="28" t="s">
        <v>896</v>
      </c>
      <c r="C1286" s="28" t="s">
        <v>18</v>
      </c>
      <c r="D1286" s="28" t="s">
        <v>64</v>
      </c>
      <c r="E1286" s="28" t="s">
        <v>919</v>
      </c>
      <c r="F1286" s="14">
        <v>800</v>
      </c>
      <c r="G1286" s="16">
        <v>1000</v>
      </c>
      <c r="H1286" s="16"/>
      <c r="I1286" s="16">
        <v>1000</v>
      </c>
      <c r="J1286" s="16"/>
    </row>
    <row r="1287" spans="1:10" ht="24" x14ac:dyDescent="0.25">
      <c r="A1287" s="18" t="s">
        <v>74</v>
      </c>
      <c r="B1287" s="15" t="s">
        <v>896</v>
      </c>
      <c r="C1287" s="15" t="s">
        <v>18</v>
      </c>
      <c r="D1287" s="15" t="s">
        <v>64</v>
      </c>
      <c r="E1287" s="15" t="s">
        <v>75</v>
      </c>
      <c r="F1287" s="14"/>
      <c r="G1287" s="16">
        <f>G1288+G1291</f>
        <v>675243</v>
      </c>
      <c r="H1287" s="16">
        <f>H1288+H1291</f>
        <v>0</v>
      </c>
      <c r="I1287" s="16">
        <f>I1288+I1291</f>
        <v>675243</v>
      </c>
      <c r="J1287" s="16">
        <f>J1288+J1291</f>
        <v>0</v>
      </c>
    </row>
    <row r="1288" spans="1:10" ht="48" x14ac:dyDescent="0.25">
      <c r="A1288" s="18" t="s">
        <v>76</v>
      </c>
      <c r="B1288" s="15" t="s">
        <v>896</v>
      </c>
      <c r="C1288" s="15" t="s">
        <v>18</v>
      </c>
      <c r="D1288" s="15" t="s">
        <v>64</v>
      </c>
      <c r="E1288" s="15" t="s">
        <v>77</v>
      </c>
      <c r="F1288" s="14"/>
      <c r="G1288" s="16">
        <f t="shared" ref="G1288:J1289" si="184">G1289</f>
        <v>645243</v>
      </c>
      <c r="H1288" s="16">
        <f t="shared" si="184"/>
        <v>0</v>
      </c>
      <c r="I1288" s="16">
        <f t="shared" si="184"/>
        <v>645243</v>
      </c>
      <c r="J1288" s="16">
        <f t="shared" si="184"/>
        <v>0</v>
      </c>
    </row>
    <row r="1289" spans="1:10" ht="36" x14ac:dyDescent="0.25">
      <c r="A1289" s="18" t="s">
        <v>78</v>
      </c>
      <c r="B1289" s="15" t="s">
        <v>896</v>
      </c>
      <c r="C1289" s="15" t="s">
        <v>18</v>
      </c>
      <c r="D1289" s="15" t="s">
        <v>64</v>
      </c>
      <c r="E1289" s="15" t="s">
        <v>79</v>
      </c>
      <c r="F1289" s="14"/>
      <c r="G1289" s="16">
        <f t="shared" si="184"/>
        <v>645243</v>
      </c>
      <c r="H1289" s="16">
        <f t="shared" si="184"/>
        <v>0</v>
      </c>
      <c r="I1289" s="16">
        <f t="shared" si="184"/>
        <v>645243</v>
      </c>
      <c r="J1289" s="16">
        <f t="shared" si="184"/>
        <v>0</v>
      </c>
    </row>
    <row r="1290" spans="1:10" ht="24" x14ac:dyDescent="0.25">
      <c r="A1290" s="18" t="s">
        <v>30</v>
      </c>
      <c r="B1290" s="15" t="s">
        <v>896</v>
      </c>
      <c r="C1290" s="15" t="s">
        <v>18</v>
      </c>
      <c r="D1290" s="15" t="s">
        <v>64</v>
      </c>
      <c r="E1290" s="15" t="s">
        <v>79</v>
      </c>
      <c r="F1290" s="14">
        <v>200</v>
      </c>
      <c r="G1290" s="16">
        <v>645243</v>
      </c>
      <c r="H1290" s="16"/>
      <c r="I1290" s="16">
        <v>645243</v>
      </c>
      <c r="J1290" s="16"/>
    </row>
    <row r="1291" spans="1:10" ht="36" x14ac:dyDescent="0.25">
      <c r="A1291" s="18" t="s">
        <v>83</v>
      </c>
      <c r="B1291" s="15" t="s">
        <v>896</v>
      </c>
      <c r="C1291" s="15" t="s">
        <v>18</v>
      </c>
      <c r="D1291" s="15" t="s">
        <v>64</v>
      </c>
      <c r="E1291" s="15" t="s">
        <v>84</v>
      </c>
      <c r="F1291" s="14"/>
      <c r="G1291" s="16">
        <f t="shared" ref="G1291:J1292" si="185">G1292</f>
        <v>30000</v>
      </c>
      <c r="H1291" s="16">
        <f t="shared" si="185"/>
        <v>0</v>
      </c>
      <c r="I1291" s="16">
        <f t="shared" si="185"/>
        <v>30000</v>
      </c>
      <c r="J1291" s="16">
        <f t="shared" si="185"/>
        <v>0</v>
      </c>
    </row>
    <row r="1292" spans="1:10" ht="36" x14ac:dyDescent="0.25">
      <c r="A1292" s="18" t="s">
        <v>78</v>
      </c>
      <c r="B1292" s="15" t="s">
        <v>896</v>
      </c>
      <c r="C1292" s="15" t="s">
        <v>18</v>
      </c>
      <c r="D1292" s="15" t="s">
        <v>64</v>
      </c>
      <c r="E1292" s="15" t="s">
        <v>85</v>
      </c>
      <c r="F1292" s="14"/>
      <c r="G1292" s="16">
        <f t="shared" si="185"/>
        <v>30000</v>
      </c>
      <c r="H1292" s="16">
        <f t="shared" si="185"/>
        <v>0</v>
      </c>
      <c r="I1292" s="16">
        <f t="shared" si="185"/>
        <v>30000</v>
      </c>
      <c r="J1292" s="16">
        <f t="shared" si="185"/>
        <v>0</v>
      </c>
    </row>
    <row r="1293" spans="1:10" ht="24" x14ac:dyDescent="0.25">
      <c r="A1293" s="18" t="s">
        <v>30</v>
      </c>
      <c r="B1293" s="15" t="s">
        <v>896</v>
      </c>
      <c r="C1293" s="15" t="s">
        <v>18</v>
      </c>
      <c r="D1293" s="15" t="s">
        <v>64</v>
      </c>
      <c r="E1293" s="15" t="s">
        <v>85</v>
      </c>
      <c r="F1293" s="14">
        <v>200</v>
      </c>
      <c r="G1293" s="16">
        <v>30000</v>
      </c>
      <c r="H1293" s="16"/>
      <c r="I1293" s="16">
        <v>30000</v>
      </c>
      <c r="J1293" s="16"/>
    </row>
    <row r="1294" spans="1:10" ht="24" x14ac:dyDescent="0.25">
      <c r="A1294" s="18" t="s">
        <v>226</v>
      </c>
      <c r="B1294" s="15" t="s">
        <v>896</v>
      </c>
      <c r="C1294" s="15" t="s">
        <v>18</v>
      </c>
      <c r="D1294" s="15" t="s">
        <v>64</v>
      </c>
      <c r="E1294" s="15" t="s">
        <v>38</v>
      </c>
      <c r="F1294" s="14"/>
      <c r="G1294" s="16">
        <f>+G1295</f>
        <v>285100</v>
      </c>
      <c r="H1294" s="16">
        <f>+H1295</f>
        <v>0</v>
      </c>
      <c r="I1294" s="16">
        <f>+I1295</f>
        <v>285100</v>
      </c>
      <c r="J1294" s="16">
        <f>+J1295</f>
        <v>0</v>
      </c>
    </row>
    <row r="1295" spans="1:10" ht="48" x14ac:dyDescent="0.25">
      <c r="A1295" s="18" t="s">
        <v>46</v>
      </c>
      <c r="B1295" s="15" t="s">
        <v>896</v>
      </c>
      <c r="C1295" s="15" t="s">
        <v>18</v>
      </c>
      <c r="D1295" s="15" t="s">
        <v>64</v>
      </c>
      <c r="E1295" s="15" t="s">
        <v>47</v>
      </c>
      <c r="F1295" s="14"/>
      <c r="G1295" s="16">
        <f>G1296</f>
        <v>285100</v>
      </c>
      <c r="H1295" s="16">
        <f>H1296</f>
        <v>0</v>
      </c>
      <c r="I1295" s="16">
        <f>I1296</f>
        <v>285100</v>
      </c>
      <c r="J1295" s="16">
        <f>J1296</f>
        <v>0</v>
      </c>
    </row>
    <row r="1296" spans="1:10" x14ac:dyDescent="0.25">
      <c r="A1296" s="18" t="s">
        <v>89</v>
      </c>
      <c r="B1296" s="15" t="s">
        <v>896</v>
      </c>
      <c r="C1296" s="15" t="s">
        <v>18</v>
      </c>
      <c r="D1296" s="15" t="s">
        <v>64</v>
      </c>
      <c r="E1296" s="15" t="s">
        <v>90</v>
      </c>
      <c r="F1296" s="14"/>
      <c r="G1296" s="16">
        <f>SUM(G1297:G1298)</f>
        <v>285100</v>
      </c>
      <c r="H1296" s="16">
        <f t="shared" ref="H1296:J1296" si="186">SUM(H1297:H1298)</f>
        <v>0</v>
      </c>
      <c r="I1296" s="16">
        <f t="shared" si="186"/>
        <v>285100</v>
      </c>
      <c r="J1296" s="16">
        <f t="shared" si="186"/>
        <v>0</v>
      </c>
    </row>
    <row r="1297" spans="1:10" ht="24" x14ac:dyDescent="0.25">
      <c r="A1297" s="18" t="s">
        <v>30</v>
      </c>
      <c r="B1297" s="15" t="s">
        <v>896</v>
      </c>
      <c r="C1297" s="15" t="s">
        <v>18</v>
      </c>
      <c r="D1297" s="15" t="s">
        <v>64</v>
      </c>
      <c r="E1297" s="15" t="s">
        <v>90</v>
      </c>
      <c r="F1297" s="14">
        <v>200</v>
      </c>
      <c r="G1297" s="16">
        <v>281600</v>
      </c>
      <c r="H1297" s="16"/>
      <c r="I1297" s="16">
        <v>281600</v>
      </c>
      <c r="J1297" s="16"/>
    </row>
    <row r="1298" spans="1:10" x14ac:dyDescent="0.25">
      <c r="A1298" s="18" t="s">
        <v>62</v>
      </c>
      <c r="B1298" s="15" t="s">
        <v>896</v>
      </c>
      <c r="C1298" s="15" t="s">
        <v>18</v>
      </c>
      <c r="D1298" s="15" t="s">
        <v>64</v>
      </c>
      <c r="E1298" s="15" t="s">
        <v>90</v>
      </c>
      <c r="F1298" s="14">
        <v>800</v>
      </c>
      <c r="G1298" s="16">
        <v>3500</v>
      </c>
      <c r="H1298" s="16"/>
      <c r="I1298" s="16">
        <v>3500</v>
      </c>
      <c r="J1298" s="16"/>
    </row>
    <row r="1299" spans="1:10" hidden="1" x14ac:dyDescent="0.25">
      <c r="A1299" s="17" t="s">
        <v>21</v>
      </c>
      <c r="B1299" s="15" t="s">
        <v>896</v>
      </c>
      <c r="C1299" s="15" t="s">
        <v>18</v>
      </c>
      <c r="D1299" s="15" t="s">
        <v>64</v>
      </c>
      <c r="E1299" s="15" t="s">
        <v>22</v>
      </c>
      <c r="F1299" s="14"/>
      <c r="G1299" s="16">
        <f t="shared" ref="G1299:J1300" si="187">G1300</f>
        <v>0</v>
      </c>
      <c r="H1299" s="16">
        <f t="shared" si="187"/>
        <v>0</v>
      </c>
      <c r="I1299" s="16">
        <f t="shared" si="187"/>
        <v>0</v>
      </c>
      <c r="J1299" s="16">
        <f t="shared" si="187"/>
        <v>0</v>
      </c>
    </row>
    <row r="1300" spans="1:10" ht="24" hidden="1" x14ac:dyDescent="0.25">
      <c r="A1300" s="17" t="s">
        <v>23</v>
      </c>
      <c r="B1300" s="15" t="s">
        <v>896</v>
      </c>
      <c r="C1300" s="15" t="s">
        <v>18</v>
      </c>
      <c r="D1300" s="15" t="s">
        <v>64</v>
      </c>
      <c r="E1300" s="15" t="s">
        <v>24</v>
      </c>
      <c r="F1300" s="14"/>
      <c r="G1300" s="16">
        <f t="shared" si="187"/>
        <v>0</v>
      </c>
      <c r="H1300" s="16">
        <f t="shared" si="187"/>
        <v>0</v>
      </c>
      <c r="I1300" s="16">
        <f t="shared" si="187"/>
        <v>0</v>
      </c>
      <c r="J1300" s="16">
        <f t="shared" si="187"/>
        <v>0</v>
      </c>
    </row>
    <row r="1301" spans="1:10" ht="24" hidden="1" x14ac:dyDescent="0.25">
      <c r="A1301" s="25" t="s">
        <v>227</v>
      </c>
      <c r="B1301" s="15" t="s">
        <v>896</v>
      </c>
      <c r="C1301" s="15" t="s">
        <v>18</v>
      </c>
      <c r="D1301" s="15" t="s">
        <v>64</v>
      </c>
      <c r="E1301" s="15" t="s">
        <v>228</v>
      </c>
      <c r="F1301" s="14"/>
      <c r="G1301" s="16">
        <f>SUM(G1302:G1303)</f>
        <v>0</v>
      </c>
      <c r="H1301" s="16">
        <f>SUM(H1302:H1303)</f>
        <v>0</v>
      </c>
      <c r="I1301" s="16">
        <f>SUM(I1302:I1303)</f>
        <v>0</v>
      </c>
      <c r="J1301" s="16">
        <f>SUM(J1302:J1303)</f>
        <v>0</v>
      </c>
    </row>
    <row r="1302" spans="1:10" ht="24" hidden="1" x14ac:dyDescent="0.25">
      <c r="A1302" s="18" t="s">
        <v>30</v>
      </c>
      <c r="B1302" s="15" t="s">
        <v>896</v>
      </c>
      <c r="C1302" s="15" t="s">
        <v>18</v>
      </c>
      <c r="D1302" s="15" t="s">
        <v>64</v>
      </c>
      <c r="E1302" s="15" t="s">
        <v>228</v>
      </c>
      <c r="F1302" s="14">
        <v>200</v>
      </c>
      <c r="G1302" s="16">
        <v>0</v>
      </c>
      <c r="H1302" s="16"/>
      <c r="I1302" s="16">
        <v>0</v>
      </c>
      <c r="J1302" s="16"/>
    </row>
    <row r="1303" spans="1:10" hidden="1" x14ac:dyDescent="0.25">
      <c r="A1303" s="18" t="s">
        <v>62</v>
      </c>
      <c r="B1303" s="15" t="s">
        <v>896</v>
      </c>
      <c r="C1303" s="15" t="s">
        <v>18</v>
      </c>
      <c r="D1303" s="15" t="s">
        <v>64</v>
      </c>
      <c r="E1303" s="15" t="s">
        <v>228</v>
      </c>
      <c r="F1303" s="14">
        <v>800</v>
      </c>
      <c r="G1303" s="16">
        <v>0</v>
      </c>
      <c r="H1303" s="16"/>
      <c r="I1303" s="16">
        <v>0</v>
      </c>
      <c r="J1303" s="16"/>
    </row>
    <row r="1304" spans="1:10" x14ac:dyDescent="0.25">
      <c r="A1304" s="18" t="s">
        <v>132</v>
      </c>
      <c r="B1304" s="15" t="s">
        <v>896</v>
      </c>
      <c r="C1304" s="15" t="s">
        <v>34</v>
      </c>
      <c r="D1304" s="15"/>
      <c r="E1304" s="15"/>
      <c r="F1304" s="15"/>
      <c r="G1304" s="16">
        <f t="shared" ref="G1304:J1306" si="188">G1305</f>
        <v>28295797.359999999</v>
      </c>
      <c r="H1304" s="16">
        <f t="shared" si="188"/>
        <v>0</v>
      </c>
      <c r="I1304" s="16">
        <f t="shared" si="188"/>
        <v>28295797.359999999</v>
      </c>
      <c r="J1304" s="16">
        <f t="shared" si="188"/>
        <v>0</v>
      </c>
    </row>
    <row r="1305" spans="1:10" x14ac:dyDescent="0.25">
      <c r="A1305" s="18" t="s">
        <v>163</v>
      </c>
      <c r="B1305" s="15" t="s">
        <v>896</v>
      </c>
      <c r="C1305" s="15" t="s">
        <v>34</v>
      </c>
      <c r="D1305" s="15" t="s">
        <v>164</v>
      </c>
      <c r="E1305" s="15"/>
      <c r="F1305" s="15"/>
      <c r="G1305" s="16">
        <f t="shared" si="188"/>
        <v>28295797.359999999</v>
      </c>
      <c r="H1305" s="16">
        <f t="shared" si="188"/>
        <v>0</v>
      </c>
      <c r="I1305" s="16">
        <f t="shared" si="188"/>
        <v>28295797.359999999</v>
      </c>
      <c r="J1305" s="16">
        <f t="shared" si="188"/>
        <v>0</v>
      </c>
    </row>
    <row r="1306" spans="1:10" ht="24" x14ac:dyDescent="0.25">
      <c r="A1306" s="18" t="s">
        <v>35</v>
      </c>
      <c r="B1306" s="15" t="s">
        <v>896</v>
      </c>
      <c r="C1306" s="15" t="s">
        <v>34</v>
      </c>
      <c r="D1306" s="15" t="s">
        <v>164</v>
      </c>
      <c r="E1306" s="15" t="s">
        <v>36</v>
      </c>
      <c r="F1306" s="14"/>
      <c r="G1306" s="16">
        <f t="shared" si="188"/>
        <v>28295797.359999999</v>
      </c>
      <c r="H1306" s="16">
        <f t="shared" si="188"/>
        <v>0</v>
      </c>
      <c r="I1306" s="16">
        <f t="shared" si="188"/>
        <v>28295797.359999999</v>
      </c>
      <c r="J1306" s="16">
        <f t="shared" si="188"/>
        <v>0</v>
      </c>
    </row>
    <row r="1307" spans="1:10" ht="24" x14ac:dyDescent="0.25">
      <c r="A1307" s="18" t="s">
        <v>920</v>
      </c>
      <c r="B1307" s="15" t="s">
        <v>896</v>
      </c>
      <c r="C1307" s="15" t="s">
        <v>34</v>
      </c>
      <c r="D1307" s="15" t="s">
        <v>164</v>
      </c>
      <c r="E1307" s="15" t="s">
        <v>577</v>
      </c>
      <c r="F1307" s="14"/>
      <c r="G1307" s="16">
        <f>G1308+G1311</f>
        <v>28295797.359999999</v>
      </c>
      <c r="H1307" s="16">
        <f>H1308+H1311</f>
        <v>0</v>
      </c>
      <c r="I1307" s="16">
        <f>I1308+I1311</f>
        <v>28295797.359999999</v>
      </c>
      <c r="J1307" s="16">
        <f>J1308+J1311</f>
        <v>0</v>
      </c>
    </row>
    <row r="1308" spans="1:10" ht="24" x14ac:dyDescent="0.25">
      <c r="A1308" s="18" t="s">
        <v>921</v>
      </c>
      <c r="B1308" s="15" t="s">
        <v>896</v>
      </c>
      <c r="C1308" s="15" t="s">
        <v>34</v>
      </c>
      <c r="D1308" s="15" t="s">
        <v>164</v>
      </c>
      <c r="E1308" s="15" t="s">
        <v>922</v>
      </c>
      <c r="F1308" s="14"/>
      <c r="G1308" s="16">
        <f t="shared" ref="G1308:J1309" si="189">G1309</f>
        <v>573836.29</v>
      </c>
      <c r="H1308" s="16">
        <f t="shared" si="189"/>
        <v>0</v>
      </c>
      <c r="I1308" s="16">
        <f t="shared" si="189"/>
        <v>573836.29</v>
      </c>
      <c r="J1308" s="16">
        <f t="shared" si="189"/>
        <v>0</v>
      </c>
    </row>
    <row r="1309" spans="1:10" ht="36" x14ac:dyDescent="0.25">
      <c r="A1309" s="20" t="s">
        <v>923</v>
      </c>
      <c r="B1309" s="15" t="s">
        <v>896</v>
      </c>
      <c r="C1309" s="15" t="s">
        <v>34</v>
      </c>
      <c r="D1309" s="15" t="s">
        <v>164</v>
      </c>
      <c r="E1309" s="15" t="s">
        <v>924</v>
      </c>
      <c r="F1309" s="14"/>
      <c r="G1309" s="16">
        <f t="shared" si="189"/>
        <v>573836.29</v>
      </c>
      <c r="H1309" s="16">
        <f t="shared" si="189"/>
        <v>0</v>
      </c>
      <c r="I1309" s="16">
        <f t="shared" si="189"/>
        <v>573836.29</v>
      </c>
      <c r="J1309" s="16">
        <f t="shared" si="189"/>
        <v>0</v>
      </c>
    </row>
    <row r="1310" spans="1:10" ht="24" x14ac:dyDescent="0.25">
      <c r="A1310" s="18" t="s">
        <v>30</v>
      </c>
      <c r="B1310" s="15" t="s">
        <v>896</v>
      </c>
      <c r="C1310" s="15" t="s">
        <v>34</v>
      </c>
      <c r="D1310" s="15" t="s">
        <v>164</v>
      </c>
      <c r="E1310" s="15" t="s">
        <v>924</v>
      </c>
      <c r="F1310" s="15" t="s">
        <v>362</v>
      </c>
      <c r="G1310" s="16">
        <v>573836.29</v>
      </c>
      <c r="H1310" s="16"/>
      <c r="I1310" s="16">
        <v>573836.29</v>
      </c>
      <c r="J1310" s="16"/>
    </row>
    <row r="1311" spans="1:10" ht="36" x14ac:dyDescent="0.25">
      <c r="A1311" s="18" t="s">
        <v>578</v>
      </c>
      <c r="B1311" s="15" t="s">
        <v>896</v>
      </c>
      <c r="C1311" s="15" t="s">
        <v>34</v>
      </c>
      <c r="D1311" s="15" t="s">
        <v>164</v>
      </c>
      <c r="E1311" s="15" t="s">
        <v>579</v>
      </c>
      <c r="F1311" s="14"/>
      <c r="G1311" s="16">
        <f>G1312+G1314</f>
        <v>27721961.07</v>
      </c>
      <c r="H1311" s="16">
        <f>H1312+H1314</f>
        <v>0</v>
      </c>
      <c r="I1311" s="16">
        <f>I1312+I1314</f>
        <v>27721961.07</v>
      </c>
      <c r="J1311" s="16">
        <f>J1312+J1314</f>
        <v>0</v>
      </c>
    </row>
    <row r="1312" spans="1:10" ht="36" x14ac:dyDescent="0.25">
      <c r="A1312" s="18" t="s">
        <v>31</v>
      </c>
      <c r="B1312" s="15" t="s">
        <v>896</v>
      </c>
      <c r="C1312" s="15" t="s">
        <v>34</v>
      </c>
      <c r="D1312" s="15" t="s">
        <v>164</v>
      </c>
      <c r="E1312" s="15" t="s">
        <v>580</v>
      </c>
      <c r="F1312" s="14"/>
      <c r="G1312" s="16">
        <f>G1313</f>
        <v>570728</v>
      </c>
      <c r="H1312" s="16">
        <f>H1313</f>
        <v>0</v>
      </c>
      <c r="I1312" s="16">
        <f>I1313</f>
        <v>570728</v>
      </c>
      <c r="J1312" s="16">
        <f>J1313</f>
        <v>0</v>
      </c>
    </row>
    <row r="1313" spans="1:10" ht="48" x14ac:dyDescent="0.25">
      <c r="A1313" s="18" t="s">
        <v>27</v>
      </c>
      <c r="B1313" s="15" t="s">
        <v>896</v>
      </c>
      <c r="C1313" s="15" t="s">
        <v>34</v>
      </c>
      <c r="D1313" s="15" t="s">
        <v>164</v>
      </c>
      <c r="E1313" s="15" t="s">
        <v>580</v>
      </c>
      <c r="F1313" s="14">
        <v>100</v>
      </c>
      <c r="G1313" s="16">
        <v>570728</v>
      </c>
      <c r="H1313" s="16"/>
      <c r="I1313" s="16">
        <v>570728</v>
      </c>
      <c r="J1313" s="16"/>
    </row>
    <row r="1314" spans="1:10" ht="36" x14ac:dyDescent="0.25">
      <c r="A1314" s="18" t="s">
        <v>597</v>
      </c>
      <c r="B1314" s="15" t="s">
        <v>896</v>
      </c>
      <c r="C1314" s="15" t="s">
        <v>34</v>
      </c>
      <c r="D1314" s="15" t="s">
        <v>164</v>
      </c>
      <c r="E1314" s="15" t="s">
        <v>919</v>
      </c>
      <c r="F1314" s="14"/>
      <c r="G1314" s="16">
        <f>SUM(G1315:G1317)</f>
        <v>27151233.07</v>
      </c>
      <c r="H1314" s="16">
        <f>SUM(H1315:H1317)</f>
        <v>0</v>
      </c>
      <c r="I1314" s="16">
        <f>SUM(I1315:I1317)</f>
        <v>27151233.07</v>
      </c>
      <c r="J1314" s="16">
        <f>SUM(J1315:J1317)</f>
        <v>0</v>
      </c>
    </row>
    <row r="1315" spans="1:10" ht="48" x14ac:dyDescent="0.25">
      <c r="A1315" s="18" t="s">
        <v>27</v>
      </c>
      <c r="B1315" s="15" t="s">
        <v>896</v>
      </c>
      <c r="C1315" s="15" t="s">
        <v>34</v>
      </c>
      <c r="D1315" s="15" t="s">
        <v>164</v>
      </c>
      <c r="E1315" s="15" t="s">
        <v>919</v>
      </c>
      <c r="F1315" s="14">
        <v>100</v>
      </c>
      <c r="G1315" s="16">
        <v>24534601.739999998</v>
      </c>
      <c r="H1315" s="16"/>
      <c r="I1315" s="16">
        <v>24534601.739999998</v>
      </c>
      <c r="J1315" s="16"/>
    </row>
    <row r="1316" spans="1:10" ht="24" x14ac:dyDescent="0.25">
      <c r="A1316" s="18" t="s">
        <v>30</v>
      </c>
      <c r="B1316" s="15" t="s">
        <v>896</v>
      </c>
      <c r="C1316" s="15" t="s">
        <v>34</v>
      </c>
      <c r="D1316" s="15" t="s">
        <v>164</v>
      </c>
      <c r="E1316" s="15" t="s">
        <v>919</v>
      </c>
      <c r="F1316" s="14">
        <v>200</v>
      </c>
      <c r="G1316" s="16">
        <v>2603270.0300000003</v>
      </c>
      <c r="H1316" s="16"/>
      <c r="I1316" s="16">
        <v>2603270.0300000003</v>
      </c>
      <c r="J1316" s="16"/>
    </row>
    <row r="1317" spans="1:10" x14ac:dyDescent="0.25">
      <c r="A1317" s="18" t="s">
        <v>62</v>
      </c>
      <c r="B1317" s="15" t="s">
        <v>896</v>
      </c>
      <c r="C1317" s="15" t="s">
        <v>34</v>
      </c>
      <c r="D1317" s="15" t="s">
        <v>164</v>
      </c>
      <c r="E1317" s="15" t="s">
        <v>919</v>
      </c>
      <c r="F1317" s="14">
        <v>800</v>
      </c>
      <c r="G1317" s="16">
        <v>13361.3</v>
      </c>
      <c r="H1317" s="16"/>
      <c r="I1317" s="16">
        <v>13361.3</v>
      </c>
      <c r="J1317" s="16"/>
    </row>
    <row r="1318" spans="1:10" x14ac:dyDescent="0.25">
      <c r="A1318" s="18" t="s">
        <v>229</v>
      </c>
      <c r="B1318" s="15" t="s">
        <v>896</v>
      </c>
      <c r="C1318" s="14" t="s">
        <v>55</v>
      </c>
      <c r="D1318" s="15" t="s">
        <v>3</v>
      </c>
      <c r="E1318" s="15"/>
      <c r="F1318" s="15"/>
      <c r="G1318" s="16">
        <f>G1319+G1334</f>
        <v>45552073.5</v>
      </c>
      <c r="H1318" s="16">
        <f>H1319+H1334</f>
        <v>12377483</v>
      </c>
      <c r="I1318" s="16">
        <f>I1319+I1334</f>
        <v>45146721.340000004</v>
      </c>
      <c r="J1318" s="16">
        <f>J1319+J1334</f>
        <v>12439420</v>
      </c>
    </row>
    <row r="1319" spans="1:10" x14ac:dyDescent="0.25">
      <c r="A1319" s="18" t="s">
        <v>230</v>
      </c>
      <c r="B1319" s="15" t="s">
        <v>896</v>
      </c>
      <c r="C1319" s="14" t="s">
        <v>55</v>
      </c>
      <c r="D1319" s="15" t="s">
        <v>18</v>
      </c>
      <c r="E1319" s="15"/>
      <c r="F1319" s="15"/>
      <c r="G1319" s="16">
        <f t="shared" ref="G1319:J1320" si="190">G1320</f>
        <v>34552073.5</v>
      </c>
      <c r="H1319" s="16">
        <f t="shared" si="190"/>
        <v>12377483</v>
      </c>
      <c r="I1319" s="16">
        <f t="shared" si="190"/>
        <v>34146721.340000004</v>
      </c>
      <c r="J1319" s="16">
        <f t="shared" si="190"/>
        <v>12439420</v>
      </c>
    </row>
    <row r="1320" spans="1:10" ht="24" x14ac:dyDescent="0.25">
      <c r="A1320" s="18" t="s">
        <v>606</v>
      </c>
      <c r="B1320" s="15" t="s">
        <v>896</v>
      </c>
      <c r="C1320" s="15" t="s">
        <v>55</v>
      </c>
      <c r="D1320" s="15" t="s">
        <v>18</v>
      </c>
      <c r="E1320" s="15" t="s">
        <v>607</v>
      </c>
      <c r="F1320" s="15"/>
      <c r="G1320" s="16">
        <f t="shared" si="190"/>
        <v>34552073.5</v>
      </c>
      <c r="H1320" s="16">
        <f t="shared" si="190"/>
        <v>12377483</v>
      </c>
      <c r="I1320" s="16">
        <f t="shared" si="190"/>
        <v>34146721.340000004</v>
      </c>
      <c r="J1320" s="16">
        <f t="shared" si="190"/>
        <v>12439420</v>
      </c>
    </row>
    <row r="1321" spans="1:10" ht="24" x14ac:dyDescent="0.25">
      <c r="A1321" s="18" t="s">
        <v>668</v>
      </c>
      <c r="B1321" s="15" t="s">
        <v>896</v>
      </c>
      <c r="C1321" s="15" t="s">
        <v>55</v>
      </c>
      <c r="D1321" s="15" t="s">
        <v>18</v>
      </c>
      <c r="E1321" s="15" t="s">
        <v>669</v>
      </c>
      <c r="F1321" s="15"/>
      <c r="G1321" s="16">
        <f>G1322+G1331</f>
        <v>34552073.5</v>
      </c>
      <c r="H1321" s="16">
        <f>H1322+H1331</f>
        <v>12377483</v>
      </c>
      <c r="I1321" s="16">
        <f>I1322+I1331</f>
        <v>34146721.340000004</v>
      </c>
      <c r="J1321" s="16">
        <f>J1322+J1331</f>
        <v>12439420</v>
      </c>
    </row>
    <row r="1322" spans="1:10" ht="24" x14ac:dyDescent="0.25">
      <c r="A1322" s="18" t="s">
        <v>670</v>
      </c>
      <c r="B1322" s="15" t="s">
        <v>896</v>
      </c>
      <c r="C1322" s="15" t="s">
        <v>55</v>
      </c>
      <c r="D1322" s="15" t="s">
        <v>18</v>
      </c>
      <c r="E1322" s="15" t="s">
        <v>671</v>
      </c>
      <c r="F1322" s="15"/>
      <c r="G1322" s="16">
        <f>G1329+G1323+G1325+G1327</f>
        <v>28252073.5</v>
      </c>
      <c r="H1322" s="16">
        <f t="shared" ref="H1322:J1322" si="191">H1329+H1323+H1325+H1327</f>
        <v>12377483</v>
      </c>
      <c r="I1322" s="16">
        <f t="shared" si="191"/>
        <v>27846721.340000004</v>
      </c>
      <c r="J1322" s="16">
        <f t="shared" si="191"/>
        <v>12439420</v>
      </c>
    </row>
    <row r="1323" spans="1:10" ht="36" x14ac:dyDescent="0.25">
      <c r="A1323" s="18" t="s">
        <v>925</v>
      </c>
      <c r="B1323" s="15" t="s">
        <v>896</v>
      </c>
      <c r="C1323" s="15" t="s">
        <v>55</v>
      </c>
      <c r="D1323" s="15" t="s">
        <v>18</v>
      </c>
      <c r="E1323" s="15" t="s">
        <v>926</v>
      </c>
      <c r="F1323" s="15"/>
      <c r="G1323" s="16">
        <f>G1324</f>
        <v>12377483</v>
      </c>
      <c r="H1323" s="16">
        <f>H1324</f>
        <v>12377483</v>
      </c>
      <c r="I1323" s="16">
        <f>I1324</f>
        <v>12439420</v>
      </c>
      <c r="J1323" s="16">
        <f>J1324</f>
        <v>12439420</v>
      </c>
    </row>
    <row r="1324" spans="1:10" ht="24" x14ac:dyDescent="0.25">
      <c r="A1324" s="18" t="s">
        <v>30</v>
      </c>
      <c r="B1324" s="15" t="s">
        <v>896</v>
      </c>
      <c r="C1324" s="15" t="s">
        <v>55</v>
      </c>
      <c r="D1324" s="15" t="s">
        <v>18</v>
      </c>
      <c r="E1324" s="15" t="s">
        <v>926</v>
      </c>
      <c r="F1324" s="15" t="s">
        <v>362</v>
      </c>
      <c r="G1324" s="16">
        <v>12377483</v>
      </c>
      <c r="H1324" s="16">
        <f>G1324</f>
        <v>12377483</v>
      </c>
      <c r="I1324" s="16">
        <v>12439420</v>
      </c>
      <c r="J1324" s="16">
        <f>I1324</f>
        <v>12439420</v>
      </c>
    </row>
    <row r="1325" spans="1:10" ht="24" x14ac:dyDescent="0.25">
      <c r="A1325" s="18" t="s">
        <v>927</v>
      </c>
      <c r="B1325" s="15" t="s">
        <v>896</v>
      </c>
      <c r="C1325" s="15" t="s">
        <v>55</v>
      </c>
      <c r="D1325" s="15" t="s">
        <v>18</v>
      </c>
      <c r="E1325" s="15" t="s">
        <v>928</v>
      </c>
      <c r="F1325" s="15"/>
      <c r="G1325" s="16">
        <f>G1326</f>
        <v>13888276.100000001</v>
      </c>
      <c r="H1325" s="16">
        <f>H1326</f>
        <v>0</v>
      </c>
      <c r="I1325" s="16">
        <f>I1326</f>
        <v>13420986.940000001</v>
      </c>
      <c r="J1325" s="16">
        <f>J1326</f>
        <v>0</v>
      </c>
    </row>
    <row r="1326" spans="1:10" ht="24" x14ac:dyDescent="0.25">
      <c r="A1326" s="18" t="s">
        <v>30</v>
      </c>
      <c r="B1326" s="15" t="s">
        <v>896</v>
      </c>
      <c r="C1326" s="15" t="s">
        <v>55</v>
      </c>
      <c r="D1326" s="15" t="s">
        <v>18</v>
      </c>
      <c r="E1326" s="15" t="s">
        <v>928</v>
      </c>
      <c r="F1326" s="15" t="s">
        <v>362</v>
      </c>
      <c r="G1326" s="16">
        <v>13888276.100000001</v>
      </c>
      <c r="H1326" s="16"/>
      <c r="I1326" s="16">
        <v>13420986.940000001</v>
      </c>
      <c r="J1326" s="16"/>
    </row>
    <row r="1327" spans="1:10" ht="36" hidden="1" x14ac:dyDescent="0.25">
      <c r="A1327" s="18" t="s">
        <v>929</v>
      </c>
      <c r="B1327" s="15" t="s">
        <v>896</v>
      </c>
      <c r="C1327" s="15" t="s">
        <v>55</v>
      </c>
      <c r="D1327" s="15" t="s">
        <v>18</v>
      </c>
      <c r="E1327" s="15" t="s">
        <v>930</v>
      </c>
      <c r="F1327" s="15"/>
      <c r="G1327" s="16">
        <f>G1328</f>
        <v>0</v>
      </c>
      <c r="H1327" s="16">
        <f t="shared" ref="H1327:J1327" si="192">H1328</f>
        <v>0</v>
      </c>
      <c r="I1327" s="16">
        <f t="shared" si="192"/>
        <v>0</v>
      </c>
      <c r="J1327" s="16">
        <f t="shared" si="192"/>
        <v>0</v>
      </c>
    </row>
    <row r="1328" spans="1:10" ht="24" hidden="1" x14ac:dyDescent="0.25">
      <c r="A1328" s="18" t="s">
        <v>30</v>
      </c>
      <c r="B1328" s="15" t="s">
        <v>896</v>
      </c>
      <c r="C1328" s="15" t="s">
        <v>55</v>
      </c>
      <c r="D1328" s="15" t="s">
        <v>18</v>
      </c>
      <c r="E1328" s="15" t="s">
        <v>930</v>
      </c>
      <c r="F1328" s="15" t="s">
        <v>362</v>
      </c>
      <c r="G1328" s="16">
        <v>0</v>
      </c>
      <c r="H1328" s="16">
        <v>0</v>
      </c>
      <c r="I1328" s="16">
        <v>0</v>
      </c>
      <c r="J1328" s="16">
        <v>0</v>
      </c>
    </row>
    <row r="1329" spans="1:10" ht="36" x14ac:dyDescent="0.25">
      <c r="A1329" s="19" t="s">
        <v>931</v>
      </c>
      <c r="B1329" s="15" t="s">
        <v>896</v>
      </c>
      <c r="C1329" s="15" t="s">
        <v>55</v>
      </c>
      <c r="D1329" s="15" t="s">
        <v>18</v>
      </c>
      <c r="E1329" s="15" t="s">
        <v>932</v>
      </c>
      <c r="F1329" s="15"/>
      <c r="G1329" s="16">
        <f>G1330</f>
        <v>1986314.4</v>
      </c>
      <c r="H1329" s="16">
        <f>H1330</f>
        <v>0</v>
      </c>
      <c r="I1329" s="16">
        <f>I1330</f>
        <v>1986314.4</v>
      </c>
      <c r="J1329" s="16">
        <f>J1330</f>
        <v>0</v>
      </c>
    </row>
    <row r="1330" spans="1:10" ht="24" x14ac:dyDescent="0.25">
      <c r="A1330" s="18" t="s">
        <v>30</v>
      </c>
      <c r="B1330" s="15" t="s">
        <v>896</v>
      </c>
      <c r="C1330" s="15" t="s">
        <v>55</v>
      </c>
      <c r="D1330" s="15" t="s">
        <v>18</v>
      </c>
      <c r="E1330" s="15" t="s">
        <v>932</v>
      </c>
      <c r="F1330" s="15" t="s">
        <v>362</v>
      </c>
      <c r="G1330" s="16">
        <v>1986314.4</v>
      </c>
      <c r="H1330" s="16"/>
      <c r="I1330" s="16">
        <v>1986314.4</v>
      </c>
      <c r="J1330" s="16"/>
    </row>
    <row r="1331" spans="1:10" ht="24" x14ac:dyDescent="0.25">
      <c r="A1331" s="18" t="s">
        <v>674</v>
      </c>
      <c r="B1331" s="15" t="s">
        <v>896</v>
      </c>
      <c r="C1331" s="15" t="s">
        <v>55</v>
      </c>
      <c r="D1331" s="15" t="s">
        <v>18</v>
      </c>
      <c r="E1331" s="15" t="s">
        <v>675</v>
      </c>
      <c r="F1331" s="15"/>
      <c r="G1331" s="16">
        <f t="shared" ref="G1331:J1332" si="193">G1332</f>
        <v>6300000</v>
      </c>
      <c r="H1331" s="16">
        <f t="shared" si="193"/>
        <v>0</v>
      </c>
      <c r="I1331" s="16">
        <f t="shared" si="193"/>
        <v>6300000</v>
      </c>
      <c r="J1331" s="16">
        <f t="shared" si="193"/>
        <v>0</v>
      </c>
    </row>
    <row r="1332" spans="1:10" x14ac:dyDescent="0.25">
      <c r="A1332" s="18" t="s">
        <v>676</v>
      </c>
      <c r="B1332" s="15" t="s">
        <v>896</v>
      </c>
      <c r="C1332" s="15" t="s">
        <v>55</v>
      </c>
      <c r="D1332" s="15" t="s">
        <v>18</v>
      </c>
      <c r="E1332" s="15" t="s">
        <v>677</v>
      </c>
      <c r="F1332" s="15"/>
      <c r="G1332" s="16">
        <f t="shared" si="193"/>
        <v>6300000</v>
      </c>
      <c r="H1332" s="16">
        <f t="shared" si="193"/>
        <v>0</v>
      </c>
      <c r="I1332" s="16">
        <f t="shared" si="193"/>
        <v>6300000</v>
      </c>
      <c r="J1332" s="16">
        <f t="shared" si="193"/>
        <v>0</v>
      </c>
    </row>
    <row r="1333" spans="1:10" s="23" customFormat="1" ht="24" x14ac:dyDescent="0.25">
      <c r="A1333" s="18" t="s">
        <v>30</v>
      </c>
      <c r="B1333" s="15" t="s">
        <v>896</v>
      </c>
      <c r="C1333" s="15" t="s">
        <v>55</v>
      </c>
      <c r="D1333" s="15" t="s">
        <v>18</v>
      </c>
      <c r="E1333" s="15" t="s">
        <v>677</v>
      </c>
      <c r="F1333" s="15" t="s">
        <v>362</v>
      </c>
      <c r="G1333" s="16">
        <v>6300000</v>
      </c>
      <c r="H1333" s="16"/>
      <c r="I1333" s="16">
        <v>6300000</v>
      </c>
      <c r="J1333" s="16"/>
    </row>
    <row r="1334" spans="1:10" x14ac:dyDescent="0.25">
      <c r="A1334" s="18" t="s">
        <v>232</v>
      </c>
      <c r="B1334" s="15" t="s">
        <v>896</v>
      </c>
      <c r="C1334" s="15" t="s">
        <v>55</v>
      </c>
      <c r="D1334" s="15" t="s">
        <v>20</v>
      </c>
      <c r="E1334" s="15"/>
      <c r="F1334" s="15"/>
      <c r="G1334" s="16">
        <f>G1335+G1346</f>
        <v>11000000</v>
      </c>
      <c r="H1334" s="16">
        <f t="shared" ref="H1334:J1334" si="194">H1335+H1346</f>
        <v>0</v>
      </c>
      <c r="I1334" s="16">
        <f t="shared" si="194"/>
        <v>11000000</v>
      </c>
      <c r="J1334" s="16">
        <f t="shared" si="194"/>
        <v>0</v>
      </c>
    </row>
    <row r="1335" spans="1:10" ht="24" x14ac:dyDescent="0.25">
      <c r="A1335" s="18" t="s">
        <v>606</v>
      </c>
      <c r="B1335" s="15" t="s">
        <v>896</v>
      </c>
      <c r="C1335" s="15" t="s">
        <v>55</v>
      </c>
      <c r="D1335" s="15" t="s">
        <v>20</v>
      </c>
      <c r="E1335" s="15" t="s">
        <v>607</v>
      </c>
      <c r="F1335" s="15"/>
      <c r="G1335" s="16">
        <f>G1342+G1336</f>
        <v>11000000</v>
      </c>
      <c r="H1335" s="16">
        <f t="shared" ref="H1335:J1335" si="195">H1342+H1336</f>
        <v>0</v>
      </c>
      <c r="I1335" s="16">
        <f t="shared" si="195"/>
        <v>11000000</v>
      </c>
      <c r="J1335" s="16">
        <f t="shared" si="195"/>
        <v>0</v>
      </c>
    </row>
    <row r="1336" spans="1:10" ht="24" hidden="1" x14ac:dyDescent="0.25">
      <c r="A1336" s="18" t="s">
        <v>695</v>
      </c>
      <c r="B1336" s="15" t="s">
        <v>896</v>
      </c>
      <c r="C1336" s="15" t="s">
        <v>55</v>
      </c>
      <c r="D1336" s="15" t="s">
        <v>20</v>
      </c>
      <c r="E1336" s="15" t="s">
        <v>696</v>
      </c>
      <c r="F1336" s="15"/>
      <c r="G1336" s="16">
        <f>G1337</f>
        <v>0</v>
      </c>
      <c r="H1336" s="16">
        <f t="shared" ref="H1336:J1340" si="196">H1337</f>
        <v>0</v>
      </c>
      <c r="I1336" s="16">
        <f t="shared" si="196"/>
        <v>0</v>
      </c>
      <c r="J1336" s="16">
        <f t="shared" si="196"/>
        <v>0</v>
      </c>
    </row>
    <row r="1337" spans="1:10" ht="36" hidden="1" x14ac:dyDescent="0.25">
      <c r="A1337" s="18" t="s">
        <v>697</v>
      </c>
      <c r="B1337" s="15" t="s">
        <v>896</v>
      </c>
      <c r="C1337" s="15" t="s">
        <v>55</v>
      </c>
      <c r="D1337" s="15" t="s">
        <v>20</v>
      </c>
      <c r="E1337" s="15" t="s">
        <v>698</v>
      </c>
      <c r="F1337" s="15"/>
      <c r="G1337" s="16">
        <f>G1340+G1338</f>
        <v>0</v>
      </c>
      <c r="H1337" s="16">
        <f t="shared" ref="H1337:J1337" si="197">H1340+H1338</f>
        <v>0</v>
      </c>
      <c r="I1337" s="16">
        <f t="shared" si="197"/>
        <v>0</v>
      </c>
      <c r="J1337" s="16">
        <f t="shared" si="197"/>
        <v>0</v>
      </c>
    </row>
    <row r="1338" spans="1:10" ht="24" hidden="1" x14ac:dyDescent="0.25">
      <c r="A1338" s="18" t="s">
        <v>933</v>
      </c>
      <c r="B1338" s="15" t="s">
        <v>896</v>
      </c>
      <c r="C1338" s="15" t="s">
        <v>55</v>
      </c>
      <c r="D1338" s="15" t="s">
        <v>20</v>
      </c>
      <c r="E1338" s="15" t="s">
        <v>934</v>
      </c>
      <c r="F1338" s="15"/>
      <c r="G1338" s="16">
        <f>G1339</f>
        <v>0</v>
      </c>
      <c r="H1338" s="16">
        <f t="shared" ref="H1338:J1338" si="198">H1339</f>
        <v>0</v>
      </c>
      <c r="I1338" s="16">
        <f t="shared" si="198"/>
        <v>0</v>
      </c>
      <c r="J1338" s="16">
        <f t="shared" si="198"/>
        <v>0</v>
      </c>
    </row>
    <row r="1339" spans="1:10" ht="24" hidden="1" x14ac:dyDescent="0.25">
      <c r="A1339" s="18" t="s">
        <v>30</v>
      </c>
      <c r="B1339" s="15" t="s">
        <v>896</v>
      </c>
      <c r="C1339" s="15" t="s">
        <v>55</v>
      </c>
      <c r="D1339" s="15" t="s">
        <v>20</v>
      </c>
      <c r="E1339" s="15" t="s">
        <v>934</v>
      </c>
      <c r="F1339" s="15" t="s">
        <v>362</v>
      </c>
      <c r="G1339" s="16"/>
      <c r="H1339" s="16"/>
      <c r="I1339" s="16"/>
      <c r="J1339" s="16"/>
    </row>
    <row r="1340" spans="1:10" ht="27.75" hidden="1" customHeight="1" x14ac:dyDescent="0.25">
      <c r="A1340" s="27" t="s">
        <v>935</v>
      </c>
      <c r="B1340" s="15" t="s">
        <v>896</v>
      </c>
      <c r="C1340" s="15" t="s">
        <v>55</v>
      </c>
      <c r="D1340" s="15" t="s">
        <v>20</v>
      </c>
      <c r="E1340" s="15" t="s">
        <v>936</v>
      </c>
      <c r="F1340" s="15"/>
      <c r="G1340" s="16">
        <f>G1341</f>
        <v>0</v>
      </c>
      <c r="H1340" s="16">
        <f t="shared" si="196"/>
        <v>0</v>
      </c>
      <c r="I1340" s="16">
        <f t="shared" si="196"/>
        <v>0</v>
      </c>
      <c r="J1340" s="16">
        <f t="shared" si="196"/>
        <v>0</v>
      </c>
    </row>
    <row r="1341" spans="1:10" ht="24" hidden="1" x14ac:dyDescent="0.25">
      <c r="A1341" s="18" t="s">
        <v>30</v>
      </c>
      <c r="B1341" s="15" t="s">
        <v>896</v>
      </c>
      <c r="C1341" s="15" t="s">
        <v>55</v>
      </c>
      <c r="D1341" s="15" t="s">
        <v>20</v>
      </c>
      <c r="E1341" s="15" t="s">
        <v>936</v>
      </c>
      <c r="F1341" s="15" t="s">
        <v>362</v>
      </c>
      <c r="G1341" s="16"/>
      <c r="H1341" s="16"/>
      <c r="I1341" s="16"/>
      <c r="J1341" s="16"/>
    </row>
    <row r="1342" spans="1:10" ht="24" x14ac:dyDescent="0.25">
      <c r="A1342" s="18" t="s">
        <v>668</v>
      </c>
      <c r="B1342" s="15" t="s">
        <v>896</v>
      </c>
      <c r="C1342" s="15" t="s">
        <v>55</v>
      </c>
      <c r="D1342" s="15" t="s">
        <v>20</v>
      </c>
      <c r="E1342" s="15" t="s">
        <v>669</v>
      </c>
      <c r="F1342" s="15"/>
      <c r="G1342" s="16">
        <f t="shared" ref="G1342:J1344" si="199">G1343</f>
        <v>11000000</v>
      </c>
      <c r="H1342" s="16">
        <f t="shared" si="199"/>
        <v>0</v>
      </c>
      <c r="I1342" s="16">
        <f t="shared" si="199"/>
        <v>11000000</v>
      </c>
      <c r="J1342" s="16">
        <f t="shared" si="199"/>
        <v>0</v>
      </c>
    </row>
    <row r="1343" spans="1:10" ht="24" x14ac:dyDescent="0.25">
      <c r="A1343" s="18" t="s">
        <v>674</v>
      </c>
      <c r="B1343" s="15" t="s">
        <v>896</v>
      </c>
      <c r="C1343" s="15" t="s">
        <v>55</v>
      </c>
      <c r="D1343" s="15" t="s">
        <v>20</v>
      </c>
      <c r="E1343" s="15" t="s">
        <v>675</v>
      </c>
      <c r="F1343" s="15"/>
      <c r="G1343" s="16">
        <f t="shared" si="199"/>
        <v>11000000</v>
      </c>
      <c r="H1343" s="16">
        <f t="shared" si="199"/>
        <v>0</v>
      </c>
      <c r="I1343" s="16">
        <f t="shared" si="199"/>
        <v>11000000</v>
      </c>
      <c r="J1343" s="16">
        <f t="shared" si="199"/>
        <v>0</v>
      </c>
    </row>
    <row r="1344" spans="1:10" ht="24" x14ac:dyDescent="0.25">
      <c r="A1344" s="18" t="s">
        <v>937</v>
      </c>
      <c r="B1344" s="15" t="s">
        <v>896</v>
      </c>
      <c r="C1344" s="15" t="s">
        <v>55</v>
      </c>
      <c r="D1344" s="15" t="s">
        <v>20</v>
      </c>
      <c r="E1344" s="15" t="s">
        <v>938</v>
      </c>
      <c r="F1344" s="15"/>
      <c r="G1344" s="16">
        <f t="shared" si="199"/>
        <v>11000000</v>
      </c>
      <c r="H1344" s="16">
        <f t="shared" si="199"/>
        <v>0</v>
      </c>
      <c r="I1344" s="16">
        <f t="shared" si="199"/>
        <v>11000000</v>
      </c>
      <c r="J1344" s="16">
        <f t="shared" si="199"/>
        <v>0</v>
      </c>
    </row>
    <row r="1345" spans="1:10" ht="24" x14ac:dyDescent="0.25">
      <c r="A1345" s="18" t="s">
        <v>30</v>
      </c>
      <c r="B1345" s="15" t="s">
        <v>896</v>
      </c>
      <c r="C1345" s="15" t="s">
        <v>55</v>
      </c>
      <c r="D1345" s="15" t="s">
        <v>20</v>
      </c>
      <c r="E1345" s="15" t="s">
        <v>938</v>
      </c>
      <c r="F1345" s="15" t="s">
        <v>362</v>
      </c>
      <c r="G1345" s="16">
        <v>11000000</v>
      </c>
      <c r="H1345" s="16"/>
      <c r="I1345" s="16">
        <v>11000000</v>
      </c>
      <c r="J1345" s="16"/>
    </row>
    <row r="1346" spans="1:10" hidden="1" x14ac:dyDescent="0.25">
      <c r="A1346" s="17" t="s">
        <v>21</v>
      </c>
      <c r="B1346" s="15" t="s">
        <v>896</v>
      </c>
      <c r="C1346" s="15" t="s">
        <v>55</v>
      </c>
      <c r="D1346" s="15" t="s">
        <v>20</v>
      </c>
      <c r="E1346" s="15" t="s">
        <v>22</v>
      </c>
      <c r="F1346" s="14"/>
      <c r="G1346" s="16">
        <f>G1347</f>
        <v>0</v>
      </c>
      <c r="H1346" s="16">
        <f t="shared" ref="H1346:J1348" si="200">H1347</f>
        <v>0</v>
      </c>
      <c r="I1346" s="16">
        <f t="shared" si="200"/>
        <v>0</v>
      </c>
      <c r="J1346" s="16">
        <f t="shared" si="200"/>
        <v>0</v>
      </c>
    </row>
    <row r="1347" spans="1:10" ht="24" hidden="1" x14ac:dyDescent="0.25">
      <c r="A1347" s="17" t="s">
        <v>23</v>
      </c>
      <c r="B1347" s="15" t="s">
        <v>896</v>
      </c>
      <c r="C1347" s="15" t="s">
        <v>55</v>
      </c>
      <c r="D1347" s="15" t="s">
        <v>20</v>
      </c>
      <c r="E1347" s="15" t="s">
        <v>24</v>
      </c>
      <c r="F1347" s="14"/>
      <c r="G1347" s="16">
        <f>G1348</f>
        <v>0</v>
      </c>
      <c r="H1347" s="16">
        <f t="shared" si="200"/>
        <v>0</v>
      </c>
      <c r="I1347" s="16">
        <f t="shared" si="200"/>
        <v>0</v>
      </c>
      <c r="J1347" s="16">
        <f t="shared" si="200"/>
        <v>0</v>
      </c>
    </row>
    <row r="1348" spans="1:10" ht="24" hidden="1" x14ac:dyDescent="0.25">
      <c r="A1348" s="25" t="s">
        <v>227</v>
      </c>
      <c r="B1348" s="15" t="s">
        <v>896</v>
      </c>
      <c r="C1348" s="15" t="s">
        <v>55</v>
      </c>
      <c r="D1348" s="15" t="s">
        <v>20</v>
      </c>
      <c r="E1348" s="15" t="s">
        <v>228</v>
      </c>
      <c r="F1348" s="14"/>
      <c r="G1348" s="16">
        <f>G1349</f>
        <v>0</v>
      </c>
      <c r="H1348" s="16">
        <f t="shared" si="200"/>
        <v>0</v>
      </c>
      <c r="I1348" s="16">
        <f t="shared" si="200"/>
        <v>0</v>
      </c>
      <c r="J1348" s="16">
        <f t="shared" si="200"/>
        <v>0</v>
      </c>
    </row>
    <row r="1349" spans="1:10" ht="24" hidden="1" x14ac:dyDescent="0.25">
      <c r="A1349" s="18" t="s">
        <v>30</v>
      </c>
      <c r="B1349" s="15" t="s">
        <v>896</v>
      </c>
      <c r="C1349" s="15" t="s">
        <v>55</v>
      </c>
      <c r="D1349" s="15" t="s">
        <v>20</v>
      </c>
      <c r="E1349" s="15" t="s">
        <v>228</v>
      </c>
      <c r="F1349" s="14">
        <v>200</v>
      </c>
      <c r="G1349" s="16">
        <v>0</v>
      </c>
      <c r="H1349" s="16">
        <v>0</v>
      </c>
      <c r="I1349" s="16">
        <v>0</v>
      </c>
      <c r="J1349" s="16">
        <v>0</v>
      </c>
    </row>
    <row r="1350" spans="1:10" x14ac:dyDescent="0.25">
      <c r="A1350" s="18" t="s">
        <v>195</v>
      </c>
      <c r="B1350" s="15" t="s">
        <v>896</v>
      </c>
      <c r="C1350" s="15" t="s">
        <v>134</v>
      </c>
      <c r="D1350" s="15"/>
      <c r="E1350" s="15"/>
      <c r="F1350" s="15"/>
      <c r="G1350" s="16">
        <f t="shared" ref="G1350:J1354" si="201">G1351</f>
        <v>2471900</v>
      </c>
      <c r="H1350" s="16">
        <f t="shared" si="201"/>
        <v>2471900</v>
      </c>
      <c r="I1350" s="16">
        <f t="shared" si="201"/>
        <v>6179700</v>
      </c>
      <c r="J1350" s="16">
        <f t="shared" si="201"/>
        <v>6179700</v>
      </c>
    </row>
    <row r="1351" spans="1:10" x14ac:dyDescent="0.25">
      <c r="A1351" s="18" t="s">
        <v>204</v>
      </c>
      <c r="B1351" s="15" t="s">
        <v>896</v>
      </c>
      <c r="C1351" s="15" t="s">
        <v>134</v>
      </c>
      <c r="D1351" s="15" t="s">
        <v>34</v>
      </c>
      <c r="E1351" s="15"/>
      <c r="F1351" s="15"/>
      <c r="G1351" s="16">
        <f>G1352</f>
        <v>2471900</v>
      </c>
      <c r="H1351" s="16">
        <f t="shared" si="201"/>
        <v>2471900</v>
      </c>
      <c r="I1351" s="16">
        <f t="shared" si="201"/>
        <v>6179700</v>
      </c>
      <c r="J1351" s="16">
        <f t="shared" si="201"/>
        <v>6179700</v>
      </c>
    </row>
    <row r="1352" spans="1:10" ht="24" x14ac:dyDescent="0.25">
      <c r="A1352" s="18" t="s">
        <v>242</v>
      </c>
      <c r="B1352" s="15" t="s">
        <v>896</v>
      </c>
      <c r="C1352" s="15" t="s">
        <v>134</v>
      </c>
      <c r="D1352" s="15" t="s">
        <v>34</v>
      </c>
      <c r="E1352" s="15" t="s">
        <v>243</v>
      </c>
      <c r="F1352" s="15"/>
      <c r="G1352" s="16">
        <f>G1353</f>
        <v>2471900</v>
      </c>
      <c r="H1352" s="16">
        <f t="shared" si="201"/>
        <v>2471900</v>
      </c>
      <c r="I1352" s="16">
        <f t="shared" si="201"/>
        <v>6179700</v>
      </c>
      <c r="J1352" s="16">
        <f t="shared" si="201"/>
        <v>6179700</v>
      </c>
    </row>
    <row r="1353" spans="1:10" x14ac:dyDescent="0.25">
      <c r="A1353" s="18" t="s">
        <v>413</v>
      </c>
      <c r="B1353" s="15" t="s">
        <v>896</v>
      </c>
      <c r="C1353" s="15" t="s">
        <v>134</v>
      </c>
      <c r="D1353" s="15" t="s">
        <v>34</v>
      </c>
      <c r="E1353" s="15" t="s">
        <v>400</v>
      </c>
      <c r="F1353" s="15"/>
      <c r="G1353" s="16">
        <f>G1354</f>
        <v>2471900</v>
      </c>
      <c r="H1353" s="16">
        <f t="shared" si="201"/>
        <v>2471900</v>
      </c>
      <c r="I1353" s="16">
        <f t="shared" si="201"/>
        <v>6179700</v>
      </c>
      <c r="J1353" s="16">
        <f t="shared" si="201"/>
        <v>6179700</v>
      </c>
    </row>
    <row r="1354" spans="1:10" ht="36" x14ac:dyDescent="0.25">
      <c r="A1354" s="18" t="s">
        <v>401</v>
      </c>
      <c r="B1354" s="15" t="s">
        <v>896</v>
      </c>
      <c r="C1354" s="15" t="s">
        <v>134</v>
      </c>
      <c r="D1354" s="15" t="s">
        <v>34</v>
      </c>
      <c r="E1354" s="15" t="s">
        <v>402</v>
      </c>
      <c r="F1354" s="15"/>
      <c r="G1354" s="16">
        <f t="shared" si="201"/>
        <v>2471900</v>
      </c>
      <c r="H1354" s="16">
        <f t="shared" si="201"/>
        <v>2471900</v>
      </c>
      <c r="I1354" s="16">
        <f t="shared" si="201"/>
        <v>6179700</v>
      </c>
      <c r="J1354" s="16">
        <f t="shared" si="201"/>
        <v>6179700</v>
      </c>
    </row>
    <row r="1355" spans="1:10" ht="36" x14ac:dyDescent="0.25">
      <c r="A1355" s="18" t="s">
        <v>939</v>
      </c>
      <c r="B1355" s="15" t="s">
        <v>896</v>
      </c>
      <c r="C1355" s="15" t="s">
        <v>134</v>
      </c>
      <c r="D1355" s="15" t="s">
        <v>34</v>
      </c>
      <c r="E1355" s="15" t="s">
        <v>940</v>
      </c>
      <c r="F1355" s="15"/>
      <c r="G1355" s="16">
        <f>SUM(G1356:G1356)</f>
        <v>2471900</v>
      </c>
      <c r="H1355" s="16">
        <f>SUM(H1356:H1356)</f>
        <v>2471900</v>
      </c>
      <c r="I1355" s="16">
        <f>SUM(I1356:I1356)</f>
        <v>6179700</v>
      </c>
      <c r="J1355" s="16">
        <f>SUM(J1356:J1356)</f>
        <v>6179700</v>
      </c>
    </row>
    <row r="1356" spans="1:10" ht="24" x14ac:dyDescent="0.25">
      <c r="A1356" s="18" t="s">
        <v>592</v>
      </c>
      <c r="B1356" s="15" t="s">
        <v>896</v>
      </c>
      <c r="C1356" s="15" t="s">
        <v>134</v>
      </c>
      <c r="D1356" s="15" t="s">
        <v>34</v>
      </c>
      <c r="E1356" s="15" t="s">
        <v>940</v>
      </c>
      <c r="F1356" s="15" t="s">
        <v>654</v>
      </c>
      <c r="G1356" s="16">
        <v>2471900</v>
      </c>
      <c r="H1356" s="16">
        <f>G1356</f>
        <v>2471900</v>
      </c>
      <c r="I1356" s="16">
        <v>6179700</v>
      </c>
      <c r="J1356" s="16">
        <f>I1356</f>
        <v>6179700</v>
      </c>
    </row>
    <row r="1357" spans="1:10" s="23" customFormat="1" x14ac:dyDescent="0.25">
      <c r="A1357" s="57" t="s">
        <v>941</v>
      </c>
      <c r="B1357" s="57"/>
      <c r="C1357" s="57"/>
      <c r="D1357" s="57"/>
      <c r="E1357" s="57"/>
      <c r="F1357" s="57"/>
      <c r="G1357" s="12">
        <f>G10+G208+G283+G559+G796+G1169+G1211+G1246</f>
        <v>3154611284.8699999</v>
      </c>
      <c r="H1357" s="12">
        <f>H10+H208+H283+H559+H796+H1169+H1211+H1246</f>
        <v>1457732293.6799998</v>
      </c>
      <c r="I1357" s="12">
        <f>I10+I208+I283+I559+I796+I1169+I1211+I1246</f>
        <v>3200248886.0599999</v>
      </c>
      <c r="J1357" s="12">
        <f>J10+J208+J283+J559+J796+J1169+J1211+J1246</f>
        <v>1487198817.4399998</v>
      </c>
    </row>
    <row r="1358" spans="1:10" x14ac:dyDescent="0.25">
      <c r="A1358" s="50"/>
      <c r="B1358" s="48"/>
      <c r="C1358" s="48"/>
      <c r="D1358" s="48"/>
      <c r="E1358" s="48"/>
      <c r="F1358" s="48"/>
      <c r="G1358" s="49"/>
      <c r="H1358" s="49"/>
      <c r="I1358" s="49"/>
      <c r="J1358" s="7"/>
    </row>
    <row r="1359" spans="1:10" x14ac:dyDescent="0.25">
      <c r="A1359" s="51"/>
      <c r="B1359" s="48"/>
      <c r="C1359" s="48"/>
      <c r="D1359" s="48"/>
      <c r="E1359" s="48"/>
      <c r="F1359" s="48"/>
      <c r="G1359" s="49"/>
      <c r="H1359" s="49"/>
      <c r="I1359" s="49"/>
      <c r="J1359" s="49"/>
    </row>
    <row r="1360" spans="1:10" x14ac:dyDescent="0.25">
      <c r="A1360" s="51"/>
      <c r="B1360" s="48"/>
      <c r="C1360" s="48"/>
      <c r="D1360" s="48"/>
      <c r="E1360" s="48"/>
      <c r="F1360" s="48"/>
      <c r="G1360" s="49"/>
      <c r="H1360" s="49"/>
      <c r="I1360" s="49"/>
      <c r="J1360" s="49"/>
    </row>
    <row r="1361" spans="1:10" x14ac:dyDescent="0.25">
      <c r="A1361" s="51"/>
      <c r="B1361" s="48"/>
      <c r="C1361" s="48"/>
      <c r="D1361" s="48"/>
      <c r="E1361" s="48"/>
      <c r="F1361" s="48"/>
      <c r="G1361" s="49"/>
      <c r="H1361" s="49"/>
      <c r="I1361" s="49"/>
      <c r="J1361" s="49"/>
    </row>
    <row r="1362" spans="1:10" x14ac:dyDescent="0.25">
      <c r="A1362" s="51"/>
      <c r="B1362" s="48"/>
      <c r="C1362" s="48"/>
      <c r="D1362" s="48"/>
      <c r="E1362" s="48"/>
      <c r="F1362" s="48"/>
      <c r="G1362" s="49"/>
      <c r="H1362" s="49"/>
    </row>
    <row r="1363" spans="1:10" x14ac:dyDescent="0.25">
      <c r="A1363" s="51"/>
      <c r="B1363" s="48"/>
      <c r="C1363" s="48"/>
      <c r="D1363" s="48"/>
      <c r="E1363" s="48"/>
      <c r="F1363" s="48"/>
      <c r="G1363" s="49"/>
      <c r="H1363" s="49"/>
    </row>
    <row r="1364" spans="1:10" x14ac:dyDescent="0.25">
      <c r="A1364" s="51"/>
      <c r="B1364" s="48"/>
      <c r="C1364" s="48"/>
      <c r="D1364" s="48"/>
      <c r="E1364" s="48"/>
      <c r="F1364" s="48"/>
    </row>
    <row r="1365" spans="1:10" x14ac:dyDescent="0.25">
      <c r="A1365" s="51"/>
      <c r="B1365" s="48"/>
      <c r="C1365" s="48"/>
      <c r="D1365" s="48"/>
      <c r="E1365" s="48"/>
      <c r="F1365" s="48"/>
      <c r="G1365" s="49"/>
      <c r="H1365" s="49"/>
    </row>
    <row r="1366" spans="1:10" x14ac:dyDescent="0.25">
      <c r="A1366" s="51"/>
      <c r="B1366" s="48"/>
      <c r="C1366" s="48"/>
      <c r="D1366" s="48"/>
      <c r="E1366" s="48"/>
      <c r="F1366" s="48"/>
      <c r="G1366" s="49"/>
      <c r="H1366" s="49"/>
    </row>
    <row r="1367" spans="1:10" x14ac:dyDescent="0.25">
      <c r="A1367" s="51"/>
      <c r="B1367" s="48"/>
      <c r="C1367" s="48"/>
      <c r="D1367" s="48"/>
      <c r="E1367" s="48"/>
      <c r="F1367" s="48"/>
      <c r="G1367" s="49"/>
      <c r="H1367" s="49"/>
    </row>
    <row r="1368" spans="1:10" x14ac:dyDescent="0.25">
      <c r="A1368" s="51"/>
      <c r="B1368" s="48"/>
      <c r="C1368" s="48"/>
      <c r="D1368" s="48"/>
      <c r="E1368" s="48"/>
      <c r="F1368" s="48"/>
      <c r="G1368" s="49"/>
      <c r="H1368" s="49"/>
    </row>
    <row r="1369" spans="1:10" x14ac:dyDescent="0.25">
      <c r="A1369" s="51"/>
      <c r="B1369" s="48"/>
      <c r="C1369" s="48"/>
      <c r="D1369" s="48"/>
      <c r="E1369" s="48"/>
      <c r="F1369" s="48"/>
      <c r="G1369" s="49"/>
      <c r="H1369" s="49"/>
    </row>
    <row r="1370" spans="1:10" x14ac:dyDescent="0.25">
      <c r="A1370" s="51"/>
      <c r="B1370" s="48"/>
      <c r="C1370" s="48"/>
      <c r="D1370" s="48"/>
      <c r="E1370" s="48"/>
      <c r="F1370" s="48"/>
      <c r="G1370" s="49"/>
      <c r="H1370" s="49"/>
    </row>
    <row r="1371" spans="1:10" x14ac:dyDescent="0.25">
      <c r="A1371" s="51"/>
      <c r="B1371" s="48"/>
      <c r="C1371" s="48"/>
      <c r="D1371" s="48"/>
      <c r="E1371" s="48"/>
      <c r="F1371" s="48"/>
      <c r="G1371" s="49"/>
      <c r="H1371" s="49"/>
    </row>
    <row r="1372" spans="1:10" x14ac:dyDescent="0.25">
      <c r="A1372" s="51"/>
      <c r="B1372" s="48"/>
      <c r="C1372" s="48"/>
      <c r="D1372" s="48"/>
      <c r="E1372" s="48"/>
      <c r="F1372" s="48"/>
      <c r="G1372" s="49"/>
      <c r="H1372" s="49"/>
    </row>
    <row r="1373" spans="1:10" x14ac:dyDescent="0.25">
      <c r="A1373" s="51"/>
      <c r="B1373" s="48"/>
      <c r="C1373" s="48"/>
      <c r="D1373" s="48"/>
      <c r="E1373" s="48"/>
      <c r="F1373" s="48"/>
      <c r="G1373" s="49"/>
      <c r="H1373" s="49"/>
    </row>
    <row r="1374" spans="1:10" x14ac:dyDescent="0.25">
      <c r="A1374" s="51"/>
      <c r="B1374" s="48"/>
      <c r="C1374" s="48"/>
      <c r="D1374" s="48"/>
      <c r="E1374" s="48"/>
      <c r="F1374" s="48"/>
      <c r="G1374" s="49"/>
      <c r="H1374" s="49"/>
      <c r="I1374" s="49"/>
      <c r="J1374" s="49"/>
    </row>
    <row r="1375" spans="1:10" x14ac:dyDescent="0.25">
      <c r="A1375" s="51"/>
      <c r="B1375" s="48"/>
      <c r="C1375" s="48"/>
      <c r="D1375" s="48"/>
      <c r="E1375" s="48"/>
      <c r="F1375" s="48"/>
      <c r="G1375" s="49"/>
      <c r="H1375" s="49"/>
      <c r="I1375" s="49"/>
      <c r="J1375" s="49"/>
    </row>
    <row r="1376" spans="1:10" x14ac:dyDescent="0.25">
      <c r="A1376" s="51"/>
      <c r="B1376" s="48"/>
      <c r="C1376" s="48"/>
      <c r="D1376" s="48"/>
      <c r="E1376" s="48"/>
      <c r="F1376" s="48"/>
      <c r="G1376" s="49"/>
      <c r="H1376" s="49"/>
      <c r="I1376" s="49"/>
      <c r="J1376" s="49"/>
    </row>
    <row r="1377" spans="1:10" x14ac:dyDescent="0.25">
      <c r="A1377" s="51"/>
      <c r="B1377" s="48"/>
      <c r="C1377" s="48"/>
      <c r="D1377" s="48"/>
      <c r="E1377" s="48"/>
      <c r="F1377" s="48"/>
      <c r="G1377" s="49"/>
      <c r="H1377" s="49"/>
      <c r="I1377" s="49"/>
      <c r="J1377" s="49"/>
    </row>
    <row r="1378" spans="1:10" x14ac:dyDescent="0.25">
      <c r="A1378" s="51"/>
      <c r="B1378" s="48"/>
      <c r="C1378" s="48"/>
      <c r="D1378" s="48"/>
      <c r="E1378" s="48"/>
      <c r="F1378" s="48"/>
      <c r="G1378" s="49"/>
      <c r="H1378" s="49"/>
      <c r="I1378" s="49"/>
      <c r="J1378" s="49"/>
    </row>
    <row r="1379" spans="1:10" x14ac:dyDescent="0.25">
      <c r="A1379" s="51"/>
      <c r="B1379" s="48"/>
      <c r="C1379" s="48"/>
      <c r="D1379" s="48"/>
      <c r="E1379" s="48"/>
      <c r="F1379" s="48"/>
      <c r="G1379" s="49"/>
      <c r="H1379" s="49"/>
      <c r="I1379" s="49"/>
      <c r="J1379" s="49"/>
    </row>
    <row r="1380" spans="1:10" x14ac:dyDescent="0.25">
      <c r="A1380" s="51"/>
      <c r="B1380" s="48"/>
      <c r="C1380" s="48"/>
      <c r="D1380" s="48"/>
      <c r="E1380" s="48"/>
      <c r="F1380" s="48"/>
      <c r="G1380" s="49"/>
      <c r="H1380" s="49"/>
      <c r="I1380" s="49"/>
      <c r="J1380" s="49"/>
    </row>
    <row r="1381" spans="1:10" x14ac:dyDescent="0.25">
      <c r="A1381" s="51"/>
      <c r="B1381" s="48"/>
      <c r="C1381" s="48"/>
      <c r="D1381" s="48"/>
      <c r="E1381" s="48"/>
      <c r="F1381" s="48"/>
      <c r="G1381" s="49"/>
      <c r="H1381" s="49"/>
      <c r="I1381" s="49"/>
      <c r="J1381" s="49"/>
    </row>
    <row r="1382" spans="1:10" x14ac:dyDescent="0.25">
      <c r="A1382" s="51"/>
      <c r="B1382" s="48"/>
      <c r="C1382" s="48"/>
      <c r="D1382" s="48"/>
      <c r="E1382" s="48"/>
      <c r="F1382" s="48"/>
      <c r="G1382" s="49"/>
      <c r="H1382" s="49"/>
      <c r="I1382" s="49"/>
      <c r="J1382" s="49"/>
    </row>
    <row r="1383" spans="1:10" x14ac:dyDescent="0.25">
      <c r="A1383" s="51"/>
      <c r="B1383" s="48"/>
      <c r="C1383" s="48"/>
      <c r="D1383" s="48"/>
      <c r="E1383" s="48"/>
      <c r="F1383" s="48"/>
      <c r="G1383" s="49"/>
      <c r="H1383" s="49"/>
      <c r="I1383" s="49"/>
      <c r="J1383" s="49"/>
    </row>
    <row r="1384" spans="1:10" x14ac:dyDescent="0.25">
      <c r="A1384" s="51"/>
      <c r="B1384" s="48"/>
      <c r="C1384" s="48"/>
      <c r="D1384" s="48"/>
      <c r="E1384" s="48"/>
      <c r="F1384" s="48"/>
      <c r="G1384" s="49"/>
      <c r="H1384" s="49"/>
      <c r="I1384" s="49"/>
      <c r="J1384" s="49"/>
    </row>
    <row r="1385" spans="1:10" x14ac:dyDescent="0.25">
      <c r="A1385" s="51"/>
      <c r="B1385" s="48"/>
      <c r="C1385" s="48"/>
      <c r="D1385" s="48"/>
      <c r="E1385" s="48"/>
      <c r="F1385" s="48"/>
      <c r="G1385" s="49"/>
      <c r="H1385" s="49"/>
      <c r="I1385" s="49"/>
      <c r="J1385" s="49"/>
    </row>
    <row r="1386" spans="1:10" x14ac:dyDescent="0.25">
      <c r="A1386" s="51"/>
      <c r="B1386" s="48"/>
      <c r="C1386" s="48"/>
      <c r="D1386" s="48"/>
      <c r="E1386" s="48"/>
      <c r="F1386" s="48"/>
      <c r="G1386" s="49"/>
      <c r="H1386" s="49"/>
      <c r="I1386" s="49"/>
      <c r="J1386" s="49"/>
    </row>
    <row r="1387" spans="1:10" x14ac:dyDescent="0.25">
      <c r="A1387" s="51"/>
      <c r="B1387" s="48"/>
      <c r="C1387" s="48"/>
      <c r="D1387" s="48"/>
      <c r="E1387" s="48"/>
      <c r="F1387" s="48"/>
      <c r="G1387" s="49"/>
      <c r="H1387" s="49"/>
      <c r="I1387" s="49"/>
      <c r="J1387" s="49"/>
    </row>
    <row r="1388" spans="1:10" x14ac:dyDescent="0.25">
      <c r="A1388" s="51"/>
      <c r="B1388" s="48"/>
      <c r="C1388" s="48"/>
      <c r="D1388" s="48"/>
      <c r="E1388" s="48"/>
      <c r="F1388" s="48"/>
      <c r="G1388" s="49"/>
      <c r="H1388" s="49"/>
      <c r="I1388" s="49"/>
      <c r="J1388" s="49"/>
    </row>
    <row r="1389" spans="1:10" x14ac:dyDescent="0.25">
      <c r="A1389" s="51"/>
      <c r="B1389" s="48"/>
      <c r="C1389" s="48"/>
      <c r="D1389" s="48"/>
      <c r="E1389" s="48"/>
      <c r="F1389" s="48"/>
      <c r="G1389" s="49"/>
      <c r="H1389" s="49"/>
      <c r="I1389" s="49"/>
      <c r="J1389" s="49"/>
    </row>
    <row r="1390" spans="1:10" x14ac:dyDescent="0.25">
      <c r="A1390" s="51"/>
      <c r="B1390" s="48"/>
      <c r="C1390" s="48"/>
      <c r="D1390" s="48"/>
      <c r="E1390" s="48"/>
      <c r="F1390" s="48"/>
      <c r="G1390" s="49"/>
      <c r="H1390" s="49"/>
      <c r="I1390" s="49"/>
      <c r="J1390" s="49"/>
    </row>
    <row r="1391" spans="1:10" x14ac:dyDescent="0.25">
      <c r="A1391" s="51"/>
      <c r="B1391" s="48"/>
      <c r="C1391" s="48"/>
      <c r="D1391" s="48"/>
      <c r="E1391" s="48"/>
      <c r="F1391" s="48"/>
      <c r="G1391" s="49"/>
      <c r="H1391" s="49"/>
      <c r="I1391" s="49"/>
      <c r="J1391" s="49"/>
    </row>
    <row r="1392" spans="1:10" x14ac:dyDescent="0.25">
      <c r="A1392" s="51"/>
      <c r="B1392" s="48"/>
      <c r="C1392" s="48"/>
      <c r="D1392" s="48"/>
      <c r="E1392" s="48"/>
      <c r="F1392" s="48"/>
      <c r="G1392" s="49"/>
      <c r="H1392" s="49"/>
      <c r="I1392" s="49"/>
      <c r="J1392" s="49"/>
    </row>
    <row r="1393" spans="1:10" x14ac:dyDescent="0.25">
      <c r="A1393" s="51"/>
      <c r="B1393" s="48"/>
      <c r="C1393" s="48"/>
      <c r="D1393" s="48"/>
      <c r="E1393" s="48"/>
      <c r="F1393" s="48"/>
      <c r="G1393" s="49"/>
      <c r="H1393" s="49"/>
      <c r="I1393" s="49"/>
      <c r="J1393" s="49"/>
    </row>
    <row r="1394" spans="1:10" x14ac:dyDescent="0.25">
      <c r="A1394" s="51"/>
      <c r="B1394" s="48"/>
      <c r="C1394" s="48"/>
      <c r="D1394" s="48"/>
      <c r="E1394" s="48"/>
      <c r="F1394" s="48"/>
      <c r="G1394" s="49"/>
      <c r="H1394" s="49"/>
      <c r="I1394" s="49"/>
      <c r="J1394" s="49"/>
    </row>
    <row r="1395" spans="1:10" x14ac:dyDescent="0.25">
      <c r="A1395" s="51"/>
      <c r="B1395" s="48"/>
      <c r="C1395" s="48"/>
      <c r="D1395" s="48"/>
      <c r="E1395" s="48"/>
      <c r="F1395" s="48"/>
      <c r="G1395" s="49"/>
      <c r="H1395" s="49"/>
      <c r="I1395" s="49"/>
      <c r="J1395" s="49"/>
    </row>
    <row r="1396" spans="1:10" x14ac:dyDescent="0.25">
      <c r="A1396" s="51"/>
      <c r="B1396" s="48"/>
      <c r="C1396" s="48"/>
      <c r="D1396" s="48"/>
      <c r="E1396" s="48"/>
      <c r="F1396" s="48"/>
      <c r="G1396" s="49"/>
      <c r="H1396" s="49"/>
      <c r="I1396" s="49"/>
      <c r="J1396" s="49"/>
    </row>
    <row r="1397" spans="1:10" x14ac:dyDescent="0.25">
      <c r="A1397" s="51"/>
      <c r="B1397" s="48"/>
      <c r="C1397" s="48"/>
      <c r="D1397" s="48"/>
      <c r="E1397" s="48"/>
      <c r="F1397" s="48"/>
      <c r="G1397" s="49"/>
      <c r="H1397" s="49"/>
      <c r="I1397" s="49"/>
      <c r="J1397" s="49"/>
    </row>
    <row r="1398" spans="1:10" x14ac:dyDescent="0.25">
      <c r="A1398" s="51"/>
      <c r="B1398" s="48"/>
      <c r="C1398" s="48"/>
      <c r="D1398" s="48"/>
      <c r="E1398" s="48"/>
      <c r="F1398" s="48"/>
      <c r="G1398" s="49"/>
      <c r="H1398" s="49"/>
      <c r="I1398" s="49"/>
      <c r="J1398" s="49"/>
    </row>
    <row r="1399" spans="1:10" x14ac:dyDescent="0.25">
      <c r="A1399" s="51"/>
      <c r="B1399" s="48"/>
      <c r="C1399" s="48"/>
      <c r="D1399" s="48"/>
      <c r="E1399" s="48"/>
      <c r="F1399" s="48"/>
      <c r="G1399" s="49"/>
      <c r="H1399" s="49"/>
      <c r="I1399" s="49"/>
      <c r="J1399" s="49"/>
    </row>
    <row r="1400" spans="1:10" x14ac:dyDescent="0.25">
      <c r="A1400" s="51"/>
      <c r="B1400" s="48"/>
      <c r="C1400" s="48"/>
      <c r="D1400" s="48"/>
      <c r="E1400" s="48"/>
      <c r="F1400" s="48"/>
      <c r="G1400" s="49"/>
      <c r="H1400" s="49"/>
      <c r="I1400" s="49"/>
      <c r="J1400" s="49"/>
    </row>
    <row r="1401" spans="1:10" x14ac:dyDescent="0.25">
      <c r="A1401" s="51"/>
      <c r="B1401" s="48"/>
      <c r="C1401" s="48"/>
      <c r="D1401" s="48"/>
      <c r="E1401" s="48"/>
      <c r="F1401" s="48"/>
      <c r="G1401" s="49"/>
      <c r="H1401" s="49"/>
      <c r="I1401" s="49"/>
      <c r="J1401" s="49"/>
    </row>
    <row r="1402" spans="1:10" x14ac:dyDescent="0.25">
      <c r="A1402" s="51"/>
      <c r="B1402" s="48"/>
      <c r="C1402" s="48"/>
      <c r="D1402" s="48"/>
      <c r="E1402" s="48"/>
      <c r="F1402" s="48"/>
      <c r="G1402" s="49"/>
      <c r="H1402" s="49"/>
      <c r="I1402" s="49"/>
      <c r="J1402" s="49"/>
    </row>
    <row r="1403" spans="1:10" x14ac:dyDescent="0.25">
      <c r="A1403" s="51"/>
      <c r="B1403" s="48"/>
      <c r="C1403" s="48"/>
      <c r="D1403" s="48"/>
      <c r="E1403" s="48"/>
      <c r="F1403" s="48"/>
      <c r="G1403" s="49"/>
      <c r="H1403" s="49"/>
      <c r="I1403" s="49"/>
      <c r="J1403" s="49"/>
    </row>
    <row r="1404" spans="1:10" x14ac:dyDescent="0.25">
      <c r="A1404" s="51"/>
      <c r="B1404" s="48"/>
      <c r="C1404" s="48"/>
      <c r="D1404" s="48"/>
      <c r="E1404" s="48"/>
      <c r="F1404" s="48"/>
      <c r="G1404" s="49"/>
      <c r="H1404" s="49"/>
      <c r="I1404" s="49"/>
      <c r="J1404" s="49"/>
    </row>
    <row r="1405" spans="1:10" x14ac:dyDescent="0.25">
      <c r="A1405" s="51"/>
      <c r="B1405" s="48"/>
      <c r="C1405" s="48"/>
      <c r="D1405" s="48"/>
      <c r="E1405" s="48"/>
      <c r="F1405" s="48"/>
      <c r="G1405" s="49"/>
      <c r="H1405" s="49"/>
      <c r="I1405" s="49"/>
      <c r="J1405" s="49"/>
    </row>
    <row r="1406" spans="1:10" x14ac:dyDescent="0.25">
      <c r="A1406" s="51"/>
      <c r="B1406" s="48"/>
      <c r="C1406" s="48"/>
      <c r="D1406" s="48"/>
      <c r="E1406" s="48"/>
      <c r="F1406" s="48"/>
      <c r="G1406" s="49"/>
      <c r="H1406" s="49"/>
      <c r="I1406" s="49"/>
      <c r="J1406" s="49"/>
    </row>
    <row r="1407" spans="1:10" x14ac:dyDescent="0.25">
      <c r="A1407" s="51"/>
      <c r="B1407" s="48"/>
      <c r="C1407" s="48"/>
      <c r="D1407" s="48"/>
      <c r="E1407" s="48"/>
      <c r="F1407" s="48"/>
      <c r="G1407" s="49"/>
      <c r="H1407" s="49"/>
      <c r="I1407" s="49"/>
      <c r="J1407" s="49"/>
    </row>
    <row r="1408" spans="1:10" x14ac:dyDescent="0.25">
      <c r="A1408" s="51"/>
      <c r="B1408" s="48"/>
      <c r="C1408" s="48"/>
      <c r="D1408" s="48"/>
      <c r="E1408" s="48"/>
      <c r="F1408" s="48"/>
      <c r="G1408" s="49"/>
      <c r="H1408" s="49"/>
      <c r="I1408" s="49"/>
      <c r="J1408" s="49"/>
    </row>
    <row r="1409" spans="1:10" x14ac:dyDescent="0.25">
      <c r="A1409" s="51"/>
      <c r="B1409" s="48"/>
      <c r="C1409" s="48"/>
      <c r="D1409" s="48"/>
      <c r="E1409" s="48"/>
      <c r="F1409" s="48"/>
      <c r="G1409" s="49"/>
      <c r="H1409" s="49"/>
      <c r="I1409" s="49"/>
      <c r="J1409" s="49"/>
    </row>
    <row r="1410" spans="1:10" x14ac:dyDescent="0.25">
      <c r="A1410" s="51"/>
      <c r="B1410" s="48"/>
      <c r="C1410" s="48"/>
      <c r="D1410" s="48"/>
      <c r="E1410" s="48"/>
      <c r="F1410" s="48"/>
      <c r="G1410" s="49"/>
      <c r="H1410" s="49"/>
      <c r="I1410" s="49"/>
      <c r="J1410" s="49"/>
    </row>
    <row r="1411" spans="1:10" x14ac:dyDescent="0.25">
      <c r="A1411" s="51"/>
      <c r="B1411" s="48"/>
      <c r="C1411" s="48"/>
      <c r="D1411" s="48"/>
      <c r="E1411" s="48"/>
      <c r="F1411" s="48"/>
      <c r="G1411" s="49"/>
      <c r="H1411" s="49"/>
      <c r="I1411" s="49"/>
      <c r="J1411" s="49"/>
    </row>
    <row r="1412" spans="1:10" x14ac:dyDescent="0.25">
      <c r="A1412" s="51"/>
      <c r="B1412" s="48"/>
      <c r="C1412" s="48"/>
      <c r="D1412" s="48"/>
      <c r="E1412" s="48"/>
      <c r="F1412" s="48"/>
      <c r="G1412" s="49"/>
      <c r="H1412" s="49"/>
      <c r="I1412" s="49"/>
      <c r="J1412" s="49"/>
    </row>
    <row r="1413" spans="1:10" x14ac:dyDescent="0.25">
      <c r="A1413" s="51"/>
      <c r="B1413" s="48"/>
      <c r="C1413" s="48"/>
      <c r="D1413" s="48"/>
      <c r="E1413" s="48"/>
      <c r="F1413" s="48"/>
      <c r="G1413" s="49"/>
      <c r="H1413" s="49"/>
      <c r="I1413" s="49"/>
      <c r="J1413" s="49"/>
    </row>
    <row r="1414" spans="1:10" x14ac:dyDescent="0.25">
      <c r="A1414" s="51"/>
      <c r="B1414" s="48"/>
      <c r="C1414" s="48"/>
      <c r="D1414" s="48"/>
      <c r="E1414" s="48"/>
      <c r="F1414" s="48"/>
      <c r="G1414" s="49"/>
      <c r="H1414" s="49"/>
      <c r="I1414" s="49"/>
      <c r="J1414" s="49"/>
    </row>
    <row r="1415" spans="1:10" x14ac:dyDescent="0.25">
      <c r="A1415" s="51"/>
      <c r="B1415" s="48"/>
      <c r="C1415" s="48"/>
      <c r="D1415" s="48"/>
      <c r="E1415" s="48"/>
      <c r="F1415" s="48"/>
      <c r="G1415" s="49"/>
      <c r="H1415" s="49"/>
      <c r="I1415" s="49"/>
      <c r="J1415" s="49"/>
    </row>
    <row r="1416" spans="1:10" x14ac:dyDescent="0.25">
      <c r="A1416" s="51"/>
      <c r="B1416" s="48"/>
      <c r="C1416" s="48"/>
      <c r="D1416" s="48"/>
      <c r="E1416" s="48"/>
      <c r="F1416" s="48"/>
      <c r="G1416" s="49"/>
      <c r="H1416" s="49"/>
      <c r="I1416" s="49"/>
      <c r="J1416" s="49"/>
    </row>
    <row r="1417" spans="1:10" x14ac:dyDescent="0.25">
      <c r="A1417" s="51"/>
      <c r="B1417" s="48"/>
      <c r="C1417" s="48"/>
      <c r="D1417" s="48"/>
      <c r="E1417" s="48"/>
      <c r="F1417" s="48"/>
      <c r="G1417" s="49"/>
      <c r="H1417" s="49"/>
      <c r="I1417" s="49"/>
      <c r="J1417" s="49"/>
    </row>
    <row r="1418" spans="1:10" x14ac:dyDescent="0.25">
      <c r="A1418" s="51"/>
      <c r="B1418" s="48"/>
      <c r="C1418" s="48"/>
      <c r="D1418" s="48"/>
      <c r="E1418" s="48"/>
      <c r="F1418" s="48"/>
      <c r="G1418" s="49"/>
      <c r="H1418" s="49"/>
      <c r="I1418" s="49"/>
      <c r="J1418" s="49"/>
    </row>
    <row r="1419" spans="1:10" x14ac:dyDescent="0.25">
      <c r="A1419" s="51"/>
      <c r="B1419" s="48"/>
      <c r="C1419" s="48"/>
      <c r="D1419" s="48"/>
      <c r="E1419" s="48"/>
      <c r="F1419" s="48"/>
      <c r="G1419" s="49"/>
      <c r="H1419" s="49"/>
      <c r="I1419" s="49"/>
      <c r="J1419" s="49"/>
    </row>
    <row r="1420" spans="1:10" x14ac:dyDescent="0.25">
      <c r="A1420" s="51"/>
      <c r="B1420" s="48"/>
      <c r="C1420" s="48"/>
      <c r="D1420" s="48"/>
      <c r="E1420" s="48"/>
      <c r="F1420" s="48"/>
      <c r="G1420" s="49"/>
      <c r="H1420" s="49"/>
      <c r="I1420" s="49"/>
      <c r="J1420" s="49"/>
    </row>
    <row r="1421" spans="1:10" x14ac:dyDescent="0.25">
      <c r="A1421" s="51"/>
      <c r="B1421" s="48"/>
      <c r="C1421" s="48"/>
      <c r="D1421" s="48"/>
      <c r="E1421" s="48"/>
      <c r="F1421" s="48"/>
      <c r="G1421" s="49"/>
      <c r="H1421" s="49"/>
      <c r="I1421" s="49"/>
      <c r="J1421" s="49"/>
    </row>
    <row r="1422" spans="1:10" x14ac:dyDescent="0.25">
      <c r="A1422" s="51"/>
      <c r="B1422" s="48"/>
      <c r="C1422" s="48"/>
      <c r="D1422" s="48"/>
      <c r="E1422" s="48"/>
      <c r="F1422" s="48"/>
      <c r="G1422" s="49"/>
      <c r="H1422" s="49"/>
      <c r="I1422" s="49"/>
      <c r="J1422" s="49"/>
    </row>
    <row r="1423" spans="1:10" x14ac:dyDescent="0.25">
      <c r="A1423" s="51"/>
      <c r="B1423" s="48"/>
      <c r="C1423" s="48"/>
      <c r="D1423" s="48"/>
      <c r="E1423" s="48"/>
      <c r="F1423" s="48"/>
      <c r="G1423" s="49"/>
      <c r="H1423" s="49"/>
      <c r="I1423" s="49"/>
      <c r="J1423" s="49"/>
    </row>
    <row r="1424" spans="1:10" x14ac:dyDescent="0.25">
      <c r="A1424" s="51"/>
      <c r="B1424" s="48"/>
      <c r="C1424" s="48"/>
      <c r="D1424" s="48"/>
      <c r="E1424" s="48"/>
      <c r="F1424" s="48"/>
      <c r="G1424" s="49"/>
      <c r="H1424" s="49"/>
      <c r="I1424" s="49"/>
      <c r="J1424" s="49"/>
    </row>
    <row r="1425" spans="1:10" x14ac:dyDescent="0.25">
      <c r="A1425" s="51"/>
      <c r="B1425" s="48"/>
      <c r="C1425" s="48"/>
      <c r="D1425" s="48"/>
      <c r="E1425" s="48"/>
      <c r="F1425" s="48"/>
      <c r="G1425" s="49"/>
      <c r="H1425" s="49"/>
      <c r="I1425" s="49"/>
      <c r="J1425" s="49"/>
    </row>
    <row r="1426" spans="1:10" x14ac:dyDescent="0.25">
      <c r="A1426" s="51"/>
      <c r="B1426" s="48"/>
      <c r="C1426" s="48"/>
      <c r="D1426" s="48"/>
      <c r="E1426" s="48"/>
      <c r="F1426" s="48"/>
      <c r="G1426" s="49"/>
      <c r="H1426" s="49"/>
      <c r="I1426" s="49"/>
      <c r="J1426" s="49"/>
    </row>
    <row r="1427" spans="1:10" x14ac:dyDescent="0.25">
      <c r="A1427" s="51"/>
      <c r="B1427" s="48"/>
      <c r="C1427" s="48"/>
      <c r="D1427" s="48"/>
      <c r="E1427" s="48"/>
      <c r="F1427" s="48"/>
      <c r="G1427" s="49"/>
      <c r="H1427" s="49"/>
      <c r="I1427" s="49"/>
      <c r="J1427" s="49"/>
    </row>
    <row r="1428" spans="1:10" x14ac:dyDescent="0.25">
      <c r="A1428" s="51"/>
      <c r="B1428" s="48"/>
      <c r="C1428" s="48"/>
      <c r="D1428" s="48"/>
      <c r="E1428" s="48"/>
      <c r="F1428" s="48"/>
      <c r="G1428" s="49"/>
      <c r="H1428" s="49"/>
      <c r="I1428" s="49"/>
      <c r="J1428" s="49"/>
    </row>
    <row r="1429" spans="1:10" x14ac:dyDescent="0.25">
      <c r="A1429" s="51"/>
      <c r="B1429" s="48"/>
      <c r="C1429" s="48"/>
      <c r="D1429" s="48"/>
      <c r="E1429" s="48"/>
      <c r="F1429" s="48"/>
      <c r="G1429" s="49"/>
      <c r="H1429" s="49"/>
      <c r="I1429" s="49"/>
      <c r="J1429" s="49"/>
    </row>
    <row r="1430" spans="1:10" x14ac:dyDescent="0.25">
      <c r="A1430" s="51"/>
      <c r="B1430" s="48"/>
      <c r="C1430" s="48"/>
      <c r="D1430" s="48"/>
      <c r="E1430" s="48"/>
      <c r="F1430" s="48"/>
      <c r="G1430" s="49"/>
      <c r="H1430" s="49"/>
      <c r="I1430" s="49"/>
      <c r="J1430" s="49"/>
    </row>
    <row r="1431" spans="1:10" x14ac:dyDescent="0.25">
      <c r="A1431" s="51"/>
      <c r="B1431" s="48"/>
      <c r="C1431" s="48"/>
      <c r="D1431" s="48"/>
      <c r="E1431" s="48"/>
      <c r="F1431" s="48"/>
      <c r="G1431" s="49"/>
      <c r="H1431" s="49"/>
      <c r="I1431" s="49"/>
      <c r="J1431" s="49"/>
    </row>
    <row r="1432" spans="1:10" x14ac:dyDescent="0.25">
      <c r="A1432" s="51"/>
      <c r="B1432" s="48"/>
      <c r="C1432" s="48"/>
      <c r="D1432" s="48"/>
      <c r="E1432" s="48"/>
      <c r="F1432" s="48"/>
      <c r="G1432" s="49"/>
      <c r="H1432" s="49"/>
      <c r="I1432" s="49"/>
      <c r="J1432" s="49"/>
    </row>
    <row r="1433" spans="1:10" x14ac:dyDescent="0.25">
      <c r="A1433" s="51"/>
      <c r="B1433" s="48"/>
      <c r="C1433" s="48"/>
      <c r="D1433" s="48"/>
      <c r="E1433" s="48"/>
      <c r="F1433" s="48"/>
      <c r="G1433" s="49"/>
      <c r="H1433" s="49"/>
      <c r="I1433" s="49"/>
      <c r="J1433" s="49"/>
    </row>
    <row r="1434" spans="1:10" x14ac:dyDescent="0.25">
      <c r="A1434" s="51"/>
      <c r="B1434" s="48"/>
      <c r="C1434" s="48"/>
      <c r="D1434" s="48"/>
      <c r="E1434" s="48"/>
      <c r="F1434" s="48"/>
      <c r="G1434" s="49"/>
      <c r="H1434" s="49"/>
      <c r="I1434" s="49"/>
      <c r="J1434" s="49"/>
    </row>
    <row r="1435" spans="1:10" x14ac:dyDescent="0.25">
      <c r="A1435" s="51"/>
      <c r="B1435" s="48"/>
      <c r="C1435" s="48"/>
      <c r="D1435" s="48"/>
      <c r="E1435" s="48"/>
      <c r="F1435" s="48"/>
      <c r="G1435" s="49"/>
      <c r="H1435" s="49"/>
      <c r="I1435" s="49"/>
      <c r="J1435" s="49"/>
    </row>
    <row r="1436" spans="1:10" x14ac:dyDescent="0.25">
      <c r="A1436" s="51"/>
      <c r="B1436" s="48"/>
      <c r="C1436" s="48"/>
      <c r="D1436" s="48"/>
      <c r="E1436" s="48"/>
      <c r="F1436" s="48"/>
      <c r="G1436" s="49"/>
      <c r="H1436" s="49"/>
      <c r="I1436" s="49"/>
      <c r="J1436" s="49"/>
    </row>
    <row r="1437" spans="1:10" x14ac:dyDescent="0.25">
      <c r="A1437" s="51"/>
      <c r="B1437" s="48"/>
      <c r="C1437" s="48"/>
      <c r="D1437" s="48"/>
      <c r="E1437" s="48"/>
      <c r="F1437" s="48"/>
      <c r="G1437" s="49"/>
      <c r="H1437" s="49"/>
      <c r="I1437" s="49"/>
      <c r="J1437" s="49"/>
    </row>
    <row r="1438" spans="1:10" x14ac:dyDescent="0.25">
      <c r="A1438" s="51"/>
      <c r="B1438" s="48"/>
      <c r="C1438" s="48"/>
      <c r="D1438" s="48"/>
      <c r="E1438" s="48"/>
      <c r="F1438" s="48"/>
      <c r="G1438" s="49"/>
      <c r="H1438" s="49"/>
      <c r="I1438" s="49"/>
      <c r="J1438" s="49"/>
    </row>
    <row r="1439" spans="1:10" x14ac:dyDescent="0.25">
      <c r="A1439" s="51"/>
      <c r="B1439" s="48"/>
      <c r="C1439" s="48"/>
      <c r="D1439" s="48"/>
      <c r="E1439" s="48"/>
      <c r="F1439" s="48"/>
      <c r="G1439" s="49"/>
      <c r="H1439" s="49"/>
      <c r="I1439" s="49"/>
      <c r="J1439" s="49"/>
    </row>
    <row r="1440" spans="1:10" x14ac:dyDescent="0.25">
      <c r="A1440" s="51"/>
      <c r="B1440" s="48"/>
      <c r="C1440" s="48"/>
      <c r="D1440" s="48"/>
      <c r="E1440" s="48"/>
      <c r="F1440" s="48"/>
      <c r="G1440" s="49"/>
      <c r="H1440" s="49"/>
      <c r="I1440" s="49"/>
      <c r="J1440" s="49"/>
    </row>
    <row r="1441" spans="1:10" x14ac:dyDescent="0.25">
      <c r="A1441" s="51"/>
      <c r="B1441" s="48"/>
      <c r="C1441" s="48"/>
      <c r="D1441" s="48"/>
      <c r="E1441" s="48"/>
      <c r="F1441" s="48"/>
      <c r="G1441" s="49"/>
      <c r="H1441" s="49"/>
      <c r="I1441" s="49"/>
      <c r="J1441" s="49"/>
    </row>
    <row r="1442" spans="1:10" x14ac:dyDescent="0.25">
      <c r="A1442" s="51"/>
      <c r="B1442" s="48"/>
      <c r="C1442" s="48"/>
      <c r="D1442" s="48"/>
      <c r="E1442" s="48"/>
      <c r="F1442" s="48"/>
      <c r="G1442" s="49"/>
      <c r="H1442" s="49"/>
      <c r="I1442" s="49"/>
      <c r="J1442" s="49"/>
    </row>
    <row r="1443" spans="1:10" x14ac:dyDescent="0.25">
      <c r="A1443" s="51"/>
      <c r="B1443" s="48"/>
      <c r="C1443" s="48"/>
      <c r="D1443" s="48"/>
      <c r="E1443" s="48"/>
      <c r="F1443" s="48"/>
      <c r="G1443" s="49"/>
      <c r="H1443" s="49"/>
      <c r="I1443" s="49"/>
      <c r="J1443" s="49"/>
    </row>
    <row r="1444" spans="1:10" x14ac:dyDescent="0.25">
      <c r="A1444" s="51"/>
      <c r="B1444" s="48"/>
      <c r="C1444" s="48"/>
      <c r="D1444" s="48"/>
      <c r="E1444" s="48"/>
      <c r="F1444" s="48"/>
      <c r="G1444" s="49"/>
      <c r="H1444" s="49"/>
      <c r="I1444" s="49"/>
      <c r="J1444" s="49"/>
    </row>
    <row r="1445" spans="1:10" x14ac:dyDescent="0.25">
      <c r="A1445" s="51"/>
      <c r="B1445" s="48"/>
      <c r="C1445" s="48"/>
      <c r="D1445" s="48"/>
      <c r="E1445" s="48"/>
      <c r="F1445" s="48"/>
      <c r="G1445" s="49"/>
      <c r="H1445" s="49"/>
      <c r="I1445" s="49"/>
      <c r="J1445" s="49"/>
    </row>
    <row r="1446" spans="1:10" x14ac:dyDescent="0.25">
      <c r="A1446" s="51"/>
      <c r="B1446" s="48"/>
      <c r="C1446" s="48"/>
      <c r="D1446" s="48"/>
      <c r="E1446" s="48"/>
      <c r="F1446" s="48"/>
      <c r="G1446" s="49"/>
      <c r="H1446" s="49"/>
      <c r="I1446" s="49"/>
      <c r="J1446" s="49"/>
    </row>
    <row r="1447" spans="1:10" x14ac:dyDescent="0.25">
      <c r="A1447" s="51"/>
      <c r="B1447" s="48"/>
      <c r="C1447" s="48"/>
      <c r="D1447" s="48"/>
      <c r="E1447" s="48"/>
      <c r="F1447" s="48"/>
      <c r="G1447" s="49"/>
      <c r="H1447" s="49"/>
      <c r="I1447" s="49"/>
      <c r="J1447" s="49"/>
    </row>
    <row r="1448" spans="1:10" x14ac:dyDescent="0.25">
      <c r="A1448" s="51"/>
      <c r="B1448" s="48"/>
      <c r="C1448" s="48"/>
      <c r="D1448" s="48"/>
      <c r="E1448" s="48"/>
      <c r="F1448" s="48"/>
      <c r="G1448" s="49"/>
      <c r="H1448" s="49"/>
      <c r="I1448" s="49"/>
      <c r="J1448" s="49"/>
    </row>
    <row r="1449" spans="1:10" x14ac:dyDescent="0.25">
      <c r="A1449" s="51"/>
      <c r="B1449" s="48"/>
      <c r="C1449" s="48"/>
      <c r="D1449" s="48"/>
      <c r="E1449" s="48"/>
      <c r="F1449" s="48"/>
      <c r="G1449" s="49"/>
      <c r="H1449" s="49"/>
      <c r="I1449" s="49"/>
      <c r="J1449" s="49"/>
    </row>
    <row r="1450" spans="1:10" x14ac:dyDescent="0.25">
      <c r="A1450" s="51"/>
      <c r="B1450" s="48"/>
      <c r="C1450" s="48"/>
      <c r="D1450" s="48"/>
      <c r="E1450" s="48"/>
      <c r="F1450" s="48"/>
      <c r="G1450" s="49"/>
      <c r="H1450" s="49"/>
      <c r="I1450" s="49"/>
      <c r="J1450" s="49"/>
    </row>
    <row r="1451" spans="1:10" x14ac:dyDescent="0.25">
      <c r="A1451" s="51"/>
      <c r="B1451" s="48"/>
      <c r="C1451" s="48"/>
      <c r="D1451" s="48"/>
      <c r="E1451" s="48"/>
      <c r="F1451" s="48"/>
      <c r="G1451" s="49"/>
      <c r="H1451" s="49"/>
      <c r="I1451" s="49"/>
      <c r="J1451" s="49"/>
    </row>
    <row r="1452" spans="1:10" x14ac:dyDescent="0.25">
      <c r="A1452" s="51"/>
      <c r="B1452" s="48"/>
      <c r="C1452" s="48"/>
      <c r="D1452" s="48"/>
      <c r="E1452" s="48"/>
      <c r="F1452" s="48"/>
      <c r="G1452" s="49"/>
      <c r="H1452" s="49"/>
      <c r="I1452" s="49"/>
      <c r="J1452" s="49"/>
    </row>
    <row r="1453" spans="1:10" x14ac:dyDescent="0.25">
      <c r="A1453" s="51"/>
      <c r="B1453" s="48"/>
      <c r="C1453" s="48"/>
      <c r="D1453" s="48"/>
      <c r="E1453" s="48"/>
      <c r="F1453" s="48"/>
      <c r="G1453" s="49"/>
      <c r="H1453" s="49"/>
      <c r="I1453" s="49"/>
      <c r="J1453" s="49"/>
    </row>
    <row r="1454" spans="1:10" x14ac:dyDescent="0.25">
      <c r="A1454" s="51"/>
      <c r="B1454" s="48"/>
      <c r="C1454" s="48"/>
      <c r="D1454" s="48"/>
      <c r="E1454" s="48"/>
      <c r="F1454" s="48"/>
      <c r="G1454" s="49"/>
      <c r="H1454" s="49"/>
      <c r="I1454" s="49"/>
      <c r="J1454" s="49"/>
    </row>
    <row r="1455" spans="1:10" x14ac:dyDescent="0.25">
      <c r="A1455" s="51"/>
      <c r="B1455" s="48"/>
      <c r="C1455" s="48"/>
      <c r="D1455" s="48"/>
      <c r="E1455" s="48"/>
      <c r="F1455" s="48"/>
      <c r="G1455" s="49"/>
      <c r="H1455" s="49"/>
      <c r="I1455" s="49"/>
      <c r="J1455" s="49"/>
    </row>
    <row r="1456" spans="1:10" x14ac:dyDescent="0.25">
      <c r="A1456" s="51"/>
      <c r="B1456" s="48"/>
      <c r="C1456" s="48"/>
      <c r="D1456" s="48"/>
      <c r="E1456" s="48"/>
      <c r="F1456" s="48"/>
      <c r="G1456" s="49"/>
      <c r="H1456" s="49"/>
      <c r="I1456" s="49"/>
      <c r="J1456" s="49"/>
    </row>
    <row r="1457" spans="1:10" x14ac:dyDescent="0.25">
      <c r="A1457" s="51"/>
      <c r="B1457" s="48"/>
      <c r="C1457" s="48"/>
      <c r="D1457" s="48"/>
      <c r="E1457" s="48"/>
      <c r="F1457" s="48"/>
      <c r="G1457" s="49"/>
      <c r="H1457" s="49"/>
      <c r="I1457" s="49"/>
      <c r="J1457" s="49"/>
    </row>
    <row r="1458" spans="1:10" x14ac:dyDescent="0.25">
      <c r="A1458" s="51"/>
      <c r="B1458" s="48"/>
      <c r="C1458" s="48"/>
      <c r="D1458" s="48"/>
      <c r="E1458" s="48"/>
      <c r="F1458" s="48"/>
      <c r="G1458" s="49"/>
      <c r="H1458" s="49"/>
      <c r="I1458" s="49"/>
      <c r="J1458" s="49"/>
    </row>
    <row r="1459" spans="1:10" x14ac:dyDescent="0.25">
      <c r="A1459" s="51"/>
      <c r="B1459" s="48"/>
      <c r="C1459" s="48"/>
      <c r="D1459" s="48"/>
      <c r="E1459" s="48"/>
      <c r="F1459" s="48"/>
      <c r="G1459" s="49"/>
      <c r="H1459" s="49"/>
      <c r="I1459" s="49"/>
      <c r="J1459" s="49"/>
    </row>
    <row r="1460" spans="1:10" x14ac:dyDescent="0.25">
      <c r="A1460" s="51"/>
      <c r="B1460" s="48"/>
      <c r="C1460" s="48"/>
      <c r="D1460" s="48"/>
      <c r="E1460" s="48"/>
      <c r="F1460" s="48"/>
      <c r="G1460" s="49"/>
      <c r="H1460" s="49"/>
      <c r="I1460" s="49"/>
      <c r="J1460" s="49"/>
    </row>
    <row r="1461" spans="1:10" x14ac:dyDescent="0.25">
      <c r="A1461" s="51"/>
      <c r="B1461" s="48"/>
      <c r="C1461" s="48"/>
      <c r="D1461" s="48"/>
      <c r="E1461" s="48"/>
      <c r="F1461" s="48"/>
      <c r="G1461" s="49"/>
      <c r="H1461" s="49"/>
      <c r="I1461" s="49"/>
      <c r="J1461" s="49"/>
    </row>
    <row r="1462" spans="1:10" x14ac:dyDescent="0.25">
      <c r="A1462" s="51"/>
      <c r="B1462" s="48"/>
      <c r="C1462" s="48"/>
      <c r="D1462" s="48"/>
      <c r="E1462" s="48"/>
      <c r="F1462" s="48"/>
      <c r="G1462" s="49"/>
      <c r="H1462" s="49"/>
      <c r="I1462" s="49"/>
      <c r="J1462" s="49"/>
    </row>
    <row r="1463" spans="1:10" x14ac:dyDescent="0.25">
      <c r="A1463" s="51"/>
      <c r="B1463" s="48"/>
      <c r="C1463" s="48"/>
      <c r="D1463" s="48"/>
      <c r="E1463" s="48"/>
      <c r="F1463" s="48"/>
      <c r="G1463" s="49"/>
      <c r="H1463" s="49"/>
      <c r="I1463" s="49"/>
      <c r="J1463" s="49"/>
    </row>
    <row r="1464" spans="1:10" x14ac:dyDescent="0.25">
      <c r="A1464" s="51"/>
      <c r="B1464" s="48"/>
      <c r="C1464" s="48"/>
      <c r="D1464" s="48"/>
      <c r="E1464" s="48"/>
      <c r="F1464" s="48"/>
      <c r="G1464" s="49"/>
      <c r="H1464" s="49"/>
      <c r="I1464" s="49"/>
      <c r="J1464" s="49"/>
    </row>
    <row r="1465" spans="1:10" x14ac:dyDescent="0.25">
      <c r="A1465" s="51"/>
      <c r="B1465" s="48"/>
      <c r="C1465" s="48"/>
      <c r="D1465" s="48"/>
      <c r="E1465" s="48"/>
      <c r="F1465" s="48"/>
      <c r="G1465" s="49"/>
      <c r="H1465" s="49"/>
      <c r="I1465" s="49"/>
      <c r="J1465" s="49"/>
    </row>
    <row r="1466" spans="1:10" x14ac:dyDescent="0.25">
      <c r="A1466" s="51"/>
      <c r="B1466" s="48"/>
      <c r="C1466" s="48"/>
      <c r="D1466" s="48"/>
      <c r="E1466" s="48"/>
      <c r="F1466" s="48"/>
      <c r="G1466" s="49"/>
      <c r="H1466" s="49"/>
      <c r="I1466" s="49"/>
      <c r="J1466" s="49"/>
    </row>
    <row r="1467" spans="1:10" x14ac:dyDescent="0.25">
      <c r="A1467" s="51"/>
      <c r="B1467" s="48"/>
      <c r="C1467" s="48"/>
      <c r="D1467" s="48"/>
      <c r="E1467" s="48"/>
      <c r="F1467" s="48"/>
      <c r="G1467" s="49"/>
      <c r="H1467" s="49"/>
      <c r="I1467" s="49"/>
      <c r="J1467" s="49"/>
    </row>
    <row r="1468" spans="1:10" x14ac:dyDescent="0.25">
      <c r="A1468" s="51"/>
      <c r="B1468" s="48"/>
      <c r="C1468" s="48"/>
      <c r="D1468" s="48"/>
      <c r="E1468" s="48"/>
      <c r="F1468" s="48"/>
      <c r="G1468" s="49"/>
      <c r="H1468" s="49"/>
      <c r="I1468" s="49"/>
      <c r="J1468" s="49"/>
    </row>
    <row r="1469" spans="1:10" x14ac:dyDescent="0.25">
      <c r="A1469" s="51"/>
      <c r="B1469" s="48"/>
      <c r="C1469" s="48"/>
      <c r="D1469" s="48"/>
      <c r="E1469" s="48"/>
      <c r="F1469" s="48"/>
      <c r="G1469" s="49"/>
      <c r="H1469" s="49"/>
      <c r="I1469" s="49"/>
      <c r="J1469" s="49"/>
    </row>
    <row r="1470" spans="1:10" x14ac:dyDescent="0.25">
      <c r="A1470" s="51"/>
      <c r="B1470" s="48"/>
      <c r="C1470" s="48"/>
      <c r="D1470" s="48"/>
      <c r="E1470" s="48"/>
      <c r="F1470" s="48"/>
      <c r="G1470" s="49"/>
      <c r="H1470" s="49"/>
      <c r="I1470" s="49"/>
      <c r="J1470" s="49"/>
    </row>
    <row r="1471" spans="1:10" x14ac:dyDescent="0.25">
      <c r="A1471" s="51"/>
      <c r="B1471" s="48"/>
      <c r="C1471" s="48"/>
      <c r="D1471" s="48"/>
      <c r="E1471" s="48"/>
      <c r="F1471" s="48"/>
      <c r="G1471" s="49"/>
      <c r="H1471" s="49"/>
      <c r="I1471" s="49"/>
      <c r="J1471" s="49"/>
    </row>
    <row r="1472" spans="1:10" x14ac:dyDescent="0.25">
      <c r="A1472" s="51"/>
      <c r="B1472" s="48"/>
      <c r="C1472" s="48"/>
      <c r="D1472" s="48"/>
      <c r="E1472" s="48"/>
      <c r="F1472" s="48"/>
      <c r="G1472" s="49"/>
      <c r="H1472" s="49"/>
      <c r="I1472" s="49"/>
      <c r="J1472" s="49"/>
    </row>
    <row r="1473" spans="1:10" x14ac:dyDescent="0.25">
      <c r="A1473" s="51"/>
      <c r="B1473" s="48"/>
      <c r="C1473" s="48"/>
      <c r="D1473" s="48"/>
      <c r="E1473" s="48"/>
      <c r="F1473" s="48"/>
      <c r="G1473" s="49"/>
      <c r="H1473" s="49"/>
      <c r="I1473" s="49"/>
      <c r="J1473" s="49"/>
    </row>
    <row r="1474" spans="1:10" x14ac:dyDescent="0.25">
      <c r="A1474" s="51"/>
      <c r="B1474" s="48"/>
      <c r="C1474" s="48"/>
      <c r="D1474" s="48"/>
      <c r="E1474" s="48"/>
      <c r="F1474" s="48"/>
      <c r="G1474" s="49"/>
      <c r="H1474" s="49"/>
      <c r="I1474" s="49"/>
      <c r="J1474" s="49"/>
    </row>
    <row r="1475" spans="1:10" x14ac:dyDescent="0.25">
      <c r="A1475" s="51"/>
      <c r="B1475" s="48"/>
      <c r="C1475" s="48"/>
      <c r="D1475" s="48"/>
      <c r="E1475" s="48"/>
      <c r="F1475" s="48"/>
      <c r="G1475" s="49"/>
      <c r="H1475" s="49"/>
      <c r="I1475" s="49"/>
      <c r="J1475" s="49"/>
    </row>
    <row r="1476" spans="1:10" x14ac:dyDescent="0.25">
      <c r="A1476" s="51"/>
      <c r="B1476" s="48"/>
      <c r="C1476" s="48"/>
      <c r="D1476" s="48"/>
      <c r="E1476" s="48"/>
      <c r="F1476" s="48"/>
      <c r="G1476" s="49"/>
      <c r="H1476" s="49"/>
      <c r="I1476" s="49"/>
      <c r="J1476" s="49"/>
    </row>
    <row r="1477" spans="1:10" x14ac:dyDescent="0.25">
      <c r="A1477" s="51"/>
      <c r="B1477" s="48"/>
      <c r="C1477" s="48"/>
      <c r="D1477" s="48"/>
      <c r="E1477" s="48"/>
      <c r="F1477" s="48"/>
      <c r="G1477" s="49"/>
      <c r="H1477" s="49"/>
      <c r="I1477" s="49"/>
      <c r="J1477" s="49"/>
    </row>
    <row r="1478" spans="1:10" x14ac:dyDescent="0.25">
      <c r="A1478" s="51"/>
      <c r="B1478" s="48"/>
      <c r="C1478" s="48"/>
      <c r="D1478" s="48"/>
      <c r="E1478" s="48"/>
      <c r="F1478" s="48"/>
      <c r="G1478" s="49"/>
      <c r="H1478" s="49"/>
      <c r="I1478" s="49"/>
      <c r="J1478" s="49"/>
    </row>
    <row r="1479" spans="1:10" x14ac:dyDescent="0.25">
      <c r="A1479" s="51"/>
      <c r="B1479" s="48"/>
      <c r="C1479" s="48"/>
      <c r="D1479" s="48"/>
      <c r="E1479" s="48"/>
      <c r="F1479" s="48"/>
      <c r="G1479" s="49"/>
      <c r="H1479" s="49"/>
      <c r="I1479" s="49"/>
      <c r="J1479" s="49"/>
    </row>
    <row r="1480" spans="1:10" x14ac:dyDescent="0.25">
      <c r="A1480" s="51"/>
      <c r="B1480" s="48"/>
      <c r="C1480" s="48"/>
      <c r="D1480" s="48"/>
      <c r="E1480" s="48"/>
      <c r="F1480" s="48"/>
      <c r="G1480" s="49"/>
      <c r="H1480" s="49"/>
      <c r="I1480" s="49"/>
      <c r="J1480" s="49"/>
    </row>
    <row r="1481" spans="1:10" x14ac:dyDescent="0.25">
      <c r="A1481" s="51"/>
      <c r="B1481" s="48"/>
      <c r="C1481" s="48"/>
      <c r="D1481" s="48"/>
      <c r="E1481" s="48"/>
      <c r="F1481" s="48"/>
      <c r="G1481" s="49"/>
      <c r="H1481" s="49"/>
      <c r="I1481" s="49"/>
      <c r="J1481" s="49"/>
    </row>
    <row r="1482" spans="1:10" x14ac:dyDescent="0.25">
      <c r="A1482" s="51"/>
      <c r="B1482" s="48"/>
      <c r="C1482" s="48"/>
      <c r="D1482" s="48"/>
      <c r="E1482" s="48"/>
      <c r="F1482" s="48"/>
      <c r="G1482" s="49"/>
      <c r="H1482" s="49"/>
      <c r="I1482" s="49"/>
      <c r="J1482" s="49"/>
    </row>
    <row r="1483" spans="1:10" x14ac:dyDescent="0.25">
      <c r="A1483" s="51"/>
      <c r="B1483" s="48"/>
      <c r="C1483" s="48"/>
      <c r="D1483" s="48"/>
      <c r="E1483" s="48"/>
      <c r="F1483" s="48"/>
      <c r="G1483" s="49"/>
      <c r="H1483" s="49"/>
      <c r="I1483" s="49"/>
      <c r="J1483" s="49"/>
    </row>
    <row r="1484" spans="1:10" x14ac:dyDescent="0.25">
      <c r="A1484" s="51"/>
      <c r="B1484" s="48"/>
      <c r="C1484" s="48"/>
      <c r="D1484" s="48"/>
      <c r="E1484" s="48"/>
      <c r="F1484" s="48"/>
      <c r="G1484" s="49"/>
      <c r="H1484" s="49"/>
      <c r="I1484" s="49"/>
      <c r="J1484" s="49"/>
    </row>
    <row r="1485" spans="1:10" x14ac:dyDescent="0.25">
      <c r="A1485" s="51"/>
      <c r="B1485" s="48"/>
      <c r="C1485" s="48"/>
      <c r="D1485" s="48"/>
      <c r="E1485" s="48"/>
      <c r="F1485" s="48"/>
      <c r="G1485" s="49"/>
      <c r="H1485" s="49"/>
      <c r="I1485" s="49"/>
      <c r="J1485" s="49"/>
    </row>
    <row r="1486" spans="1:10" x14ac:dyDescent="0.25">
      <c r="A1486" s="51"/>
      <c r="B1486" s="48"/>
      <c r="C1486" s="48"/>
      <c r="D1486" s="48"/>
      <c r="E1486" s="48"/>
      <c r="F1486" s="48"/>
      <c r="G1486" s="49"/>
      <c r="H1486" s="49"/>
      <c r="I1486" s="49"/>
      <c r="J1486" s="49"/>
    </row>
    <row r="1487" spans="1:10" x14ac:dyDescent="0.25">
      <c r="A1487" s="51"/>
      <c r="B1487" s="48"/>
      <c r="C1487" s="48"/>
      <c r="D1487" s="48"/>
      <c r="E1487" s="48"/>
      <c r="F1487" s="48"/>
      <c r="G1487" s="49"/>
      <c r="H1487" s="49"/>
      <c r="I1487" s="49"/>
      <c r="J1487" s="49"/>
    </row>
    <row r="1488" spans="1:10" x14ac:dyDescent="0.25">
      <c r="A1488" s="51"/>
      <c r="B1488" s="48"/>
      <c r="C1488" s="48"/>
      <c r="D1488" s="48"/>
      <c r="E1488" s="48"/>
      <c r="F1488" s="48"/>
      <c r="G1488" s="49"/>
      <c r="H1488" s="49"/>
      <c r="I1488" s="49"/>
      <c r="J1488" s="49"/>
    </row>
    <row r="1489" spans="1:10" x14ac:dyDescent="0.25">
      <c r="A1489" s="51"/>
      <c r="B1489" s="48"/>
      <c r="C1489" s="48"/>
      <c r="D1489" s="48"/>
      <c r="E1489" s="48"/>
      <c r="F1489" s="48"/>
      <c r="G1489" s="49"/>
      <c r="H1489" s="49"/>
      <c r="I1489" s="49"/>
      <c r="J1489" s="49"/>
    </row>
    <row r="1490" spans="1:10" x14ac:dyDescent="0.25">
      <c r="A1490" s="51"/>
      <c r="B1490" s="48"/>
      <c r="C1490" s="48"/>
      <c r="D1490" s="48"/>
      <c r="E1490" s="48"/>
      <c r="F1490" s="48"/>
      <c r="G1490" s="49"/>
      <c r="H1490" s="49"/>
      <c r="I1490" s="49"/>
      <c r="J1490" s="49"/>
    </row>
    <row r="1491" spans="1:10" x14ac:dyDescent="0.25">
      <c r="A1491" s="51"/>
      <c r="B1491" s="48"/>
      <c r="C1491" s="48"/>
      <c r="D1491" s="48"/>
      <c r="E1491" s="48"/>
      <c r="F1491" s="48"/>
      <c r="G1491" s="49"/>
      <c r="H1491" s="49"/>
      <c r="I1491" s="49"/>
      <c r="J1491" s="49"/>
    </row>
    <row r="1492" spans="1:10" x14ac:dyDescent="0.25">
      <c r="A1492" s="51"/>
      <c r="B1492" s="48"/>
      <c r="C1492" s="48"/>
      <c r="D1492" s="48"/>
      <c r="E1492" s="48"/>
      <c r="F1492" s="48"/>
      <c r="G1492" s="49"/>
      <c r="H1492" s="49"/>
      <c r="I1492" s="49"/>
      <c r="J1492" s="49"/>
    </row>
    <row r="1493" spans="1:10" x14ac:dyDescent="0.25">
      <c r="A1493" s="51"/>
      <c r="B1493" s="48"/>
      <c r="C1493" s="48"/>
      <c r="D1493" s="48"/>
      <c r="E1493" s="48"/>
      <c r="F1493" s="48"/>
      <c r="G1493" s="49"/>
      <c r="H1493" s="49"/>
      <c r="I1493" s="49"/>
      <c r="J1493" s="49"/>
    </row>
    <row r="1494" spans="1:10" x14ac:dyDescent="0.25">
      <c r="A1494" s="51"/>
      <c r="B1494" s="48"/>
      <c r="C1494" s="48"/>
      <c r="D1494" s="48"/>
      <c r="E1494" s="48"/>
      <c r="F1494" s="48"/>
      <c r="G1494" s="49"/>
      <c r="H1494" s="49"/>
      <c r="I1494" s="49"/>
      <c r="J1494" s="49"/>
    </row>
    <row r="1495" spans="1:10" x14ac:dyDescent="0.25">
      <c r="A1495" s="51"/>
      <c r="B1495" s="48"/>
      <c r="C1495" s="48"/>
      <c r="D1495" s="48"/>
      <c r="E1495" s="48"/>
      <c r="F1495" s="48"/>
      <c r="G1495" s="49"/>
      <c r="H1495" s="49"/>
      <c r="I1495" s="49"/>
      <c r="J1495" s="49"/>
    </row>
    <row r="1496" spans="1:10" x14ac:dyDescent="0.25">
      <c r="A1496" s="51"/>
      <c r="B1496" s="48"/>
      <c r="C1496" s="48"/>
      <c r="D1496" s="48"/>
      <c r="E1496" s="48"/>
      <c r="F1496" s="48"/>
      <c r="G1496" s="49"/>
      <c r="H1496" s="49"/>
      <c r="I1496" s="49"/>
      <c r="J1496" s="49"/>
    </row>
    <row r="1497" spans="1:10" x14ac:dyDescent="0.25">
      <c r="A1497" s="51"/>
      <c r="B1497" s="48"/>
      <c r="C1497" s="48"/>
      <c r="D1497" s="48"/>
      <c r="E1497" s="48"/>
      <c r="F1497" s="48"/>
      <c r="G1497" s="49"/>
      <c r="H1497" s="49"/>
      <c r="I1497" s="49"/>
      <c r="J1497" s="49"/>
    </row>
    <row r="1498" spans="1:10" x14ac:dyDescent="0.25">
      <c r="A1498" s="51"/>
      <c r="B1498" s="48"/>
      <c r="C1498" s="48"/>
      <c r="D1498" s="48"/>
      <c r="E1498" s="48"/>
      <c r="F1498" s="48"/>
      <c r="G1498" s="49"/>
      <c r="H1498" s="49"/>
      <c r="I1498" s="49"/>
      <c r="J1498" s="49"/>
    </row>
    <row r="1499" spans="1:10" x14ac:dyDescent="0.25">
      <c r="A1499" s="51"/>
      <c r="B1499" s="48"/>
      <c r="C1499" s="48"/>
      <c r="D1499" s="48"/>
      <c r="E1499" s="48"/>
      <c r="F1499" s="48"/>
      <c r="G1499" s="49"/>
      <c r="H1499" s="49"/>
      <c r="I1499" s="49"/>
      <c r="J1499" s="49"/>
    </row>
    <row r="1500" spans="1:10" x14ac:dyDescent="0.25">
      <c r="A1500" s="51"/>
      <c r="B1500" s="48"/>
      <c r="C1500" s="48"/>
      <c r="D1500" s="48"/>
      <c r="E1500" s="48"/>
      <c r="F1500" s="48"/>
      <c r="G1500" s="49"/>
      <c r="H1500" s="49"/>
      <c r="I1500" s="49"/>
      <c r="J1500" s="49"/>
    </row>
    <row r="1501" spans="1:10" x14ac:dyDescent="0.25">
      <c r="A1501" s="51"/>
      <c r="B1501" s="48"/>
      <c r="C1501" s="48"/>
      <c r="D1501" s="48"/>
      <c r="E1501" s="48"/>
      <c r="F1501" s="48"/>
      <c r="G1501" s="49"/>
      <c r="H1501" s="49"/>
      <c r="I1501" s="49"/>
      <c r="J1501" s="49"/>
    </row>
    <row r="1502" spans="1:10" x14ac:dyDescent="0.25">
      <c r="A1502" s="51"/>
      <c r="B1502" s="48"/>
      <c r="C1502" s="48"/>
      <c r="D1502" s="48"/>
      <c r="E1502" s="48"/>
      <c r="F1502" s="48"/>
      <c r="G1502" s="49"/>
      <c r="H1502" s="49"/>
      <c r="I1502" s="49"/>
      <c r="J1502" s="49"/>
    </row>
    <row r="1503" spans="1:10" x14ac:dyDescent="0.25">
      <c r="A1503" s="51"/>
      <c r="B1503" s="48"/>
      <c r="C1503" s="48"/>
      <c r="D1503" s="48"/>
      <c r="E1503" s="48"/>
      <c r="F1503" s="48"/>
      <c r="G1503" s="49"/>
      <c r="H1503" s="49"/>
      <c r="I1503" s="49"/>
      <c r="J1503" s="49"/>
    </row>
    <row r="1504" spans="1:10" x14ac:dyDescent="0.25">
      <c r="A1504" s="51"/>
      <c r="B1504" s="48"/>
      <c r="C1504" s="48"/>
      <c r="D1504" s="48"/>
      <c r="E1504" s="48"/>
      <c r="F1504" s="48"/>
      <c r="G1504" s="49"/>
      <c r="H1504" s="49"/>
      <c r="I1504" s="49"/>
      <c r="J1504" s="49"/>
    </row>
    <row r="1505" spans="1:10" x14ac:dyDescent="0.25">
      <c r="A1505" s="51"/>
      <c r="B1505" s="48"/>
      <c r="C1505" s="48"/>
      <c r="D1505" s="48"/>
      <c r="E1505" s="48"/>
      <c r="F1505" s="48"/>
      <c r="G1505" s="49"/>
      <c r="H1505" s="49"/>
      <c r="I1505" s="49"/>
      <c r="J1505" s="49"/>
    </row>
    <row r="1506" spans="1:10" x14ac:dyDescent="0.25">
      <c r="A1506" s="51"/>
      <c r="B1506" s="48"/>
      <c r="C1506" s="48"/>
      <c r="D1506" s="48"/>
      <c r="E1506" s="48"/>
      <c r="F1506" s="48"/>
      <c r="G1506" s="49"/>
      <c r="H1506" s="49"/>
      <c r="I1506" s="49"/>
      <c r="J1506" s="49"/>
    </row>
    <row r="1507" spans="1:10" x14ac:dyDescent="0.25">
      <c r="B1507" s="48"/>
      <c r="C1507" s="48"/>
      <c r="D1507" s="48"/>
      <c r="E1507" s="48"/>
      <c r="F1507" s="48"/>
      <c r="G1507" s="49"/>
      <c r="H1507" s="49"/>
      <c r="I1507" s="49"/>
      <c r="J1507" s="49"/>
    </row>
    <row r="1508" spans="1:10" x14ac:dyDescent="0.25">
      <c r="B1508" s="48"/>
      <c r="C1508" s="48"/>
      <c r="D1508" s="48"/>
      <c r="E1508" s="48"/>
      <c r="F1508" s="48"/>
      <c r="G1508" s="49"/>
      <c r="H1508" s="49"/>
      <c r="I1508" s="49"/>
      <c r="J1508" s="49"/>
    </row>
    <row r="1509" spans="1:10" x14ac:dyDescent="0.25">
      <c r="B1509" s="48"/>
      <c r="C1509" s="48"/>
      <c r="D1509" s="48"/>
      <c r="E1509" s="48"/>
      <c r="F1509" s="48"/>
      <c r="G1509" s="49"/>
      <c r="H1509" s="49"/>
      <c r="I1509" s="49"/>
      <c r="J1509" s="49"/>
    </row>
    <row r="1510" spans="1:10" x14ac:dyDescent="0.25">
      <c r="B1510" s="48"/>
      <c r="C1510" s="48"/>
      <c r="D1510" s="48"/>
      <c r="E1510" s="48"/>
      <c r="F1510" s="48"/>
      <c r="G1510" s="49"/>
      <c r="H1510" s="49"/>
      <c r="I1510" s="49"/>
      <c r="J1510" s="49"/>
    </row>
    <row r="1511" spans="1:10" x14ac:dyDescent="0.25">
      <c r="B1511" s="48"/>
      <c r="C1511" s="48"/>
      <c r="D1511" s="48"/>
      <c r="E1511" s="48"/>
      <c r="F1511" s="48"/>
      <c r="G1511" s="49"/>
      <c r="H1511" s="49"/>
      <c r="I1511" s="49"/>
      <c r="J1511" s="49"/>
    </row>
    <row r="1512" spans="1:10" x14ac:dyDescent="0.25">
      <c r="B1512" s="48"/>
      <c r="C1512" s="48"/>
      <c r="D1512" s="48"/>
      <c r="E1512" s="48"/>
      <c r="F1512" s="48"/>
      <c r="G1512" s="49"/>
      <c r="H1512" s="49"/>
      <c r="I1512" s="49"/>
      <c r="J1512" s="49"/>
    </row>
    <row r="1513" spans="1:10" x14ac:dyDescent="0.25">
      <c r="B1513" s="48"/>
      <c r="C1513" s="48"/>
      <c r="D1513" s="48"/>
      <c r="E1513" s="48"/>
      <c r="F1513" s="48"/>
      <c r="G1513" s="49"/>
      <c r="H1513" s="49"/>
      <c r="I1513" s="49"/>
      <c r="J1513" s="49"/>
    </row>
    <row r="1514" spans="1:10" x14ac:dyDescent="0.25">
      <c r="B1514" s="48"/>
      <c r="C1514" s="48"/>
      <c r="D1514" s="48"/>
      <c r="E1514" s="48"/>
      <c r="F1514" s="48"/>
      <c r="G1514" s="49"/>
      <c r="H1514" s="49"/>
      <c r="I1514" s="49"/>
      <c r="J1514" s="49"/>
    </row>
    <row r="1515" spans="1:10" x14ac:dyDescent="0.25">
      <c r="B1515" s="48"/>
      <c r="C1515" s="48"/>
      <c r="D1515" s="48"/>
      <c r="E1515" s="48"/>
      <c r="F1515" s="48"/>
      <c r="G1515" s="49"/>
      <c r="H1515" s="49"/>
      <c r="I1515" s="49"/>
      <c r="J1515" s="49"/>
    </row>
    <row r="1516" spans="1:10" x14ac:dyDescent="0.25">
      <c r="B1516" s="48"/>
      <c r="C1516" s="48"/>
      <c r="D1516" s="48"/>
      <c r="E1516" s="48"/>
      <c r="F1516" s="48"/>
      <c r="G1516" s="49"/>
      <c r="H1516" s="49"/>
      <c r="I1516" s="49"/>
      <c r="J1516" s="49"/>
    </row>
    <row r="1517" spans="1:10" x14ac:dyDescent="0.25">
      <c r="A1517" s="7"/>
      <c r="B1517" s="48"/>
      <c r="C1517" s="48"/>
      <c r="D1517" s="48"/>
      <c r="E1517" s="48"/>
      <c r="F1517" s="48"/>
      <c r="G1517" s="49"/>
      <c r="H1517" s="49"/>
      <c r="I1517" s="49"/>
      <c r="J1517" s="49"/>
    </row>
    <row r="1518" spans="1:10" x14ac:dyDescent="0.25">
      <c r="A1518" s="7"/>
      <c r="B1518" s="48"/>
      <c r="C1518" s="48"/>
      <c r="D1518" s="48"/>
      <c r="E1518" s="48"/>
      <c r="F1518" s="48"/>
      <c r="G1518" s="49"/>
      <c r="H1518" s="49"/>
      <c r="I1518" s="49"/>
      <c r="J1518" s="49"/>
    </row>
    <row r="1519" spans="1:10" x14ac:dyDescent="0.25">
      <c r="A1519" s="7"/>
      <c r="B1519" s="48"/>
      <c r="C1519" s="48"/>
      <c r="D1519" s="48"/>
      <c r="E1519" s="48"/>
      <c r="F1519" s="48"/>
      <c r="G1519" s="49"/>
      <c r="H1519" s="49"/>
      <c r="I1519" s="49"/>
      <c r="J1519" s="49"/>
    </row>
    <row r="1520" spans="1:10" x14ac:dyDescent="0.25">
      <c r="A1520" s="7"/>
      <c r="B1520" s="48"/>
      <c r="C1520" s="48"/>
      <c r="D1520" s="48"/>
      <c r="E1520" s="48"/>
      <c r="F1520" s="48"/>
      <c r="G1520" s="49"/>
      <c r="H1520" s="49"/>
      <c r="I1520" s="49"/>
      <c r="J1520" s="49"/>
    </row>
    <row r="1521" spans="1:10" x14ac:dyDescent="0.25">
      <c r="A1521" s="7"/>
      <c r="B1521" s="48"/>
      <c r="C1521" s="48"/>
      <c r="D1521" s="48"/>
      <c r="E1521" s="48"/>
      <c r="F1521" s="48"/>
      <c r="G1521" s="49"/>
      <c r="H1521" s="49"/>
      <c r="I1521" s="49"/>
      <c r="J1521" s="49"/>
    </row>
    <row r="1522" spans="1:10" x14ac:dyDescent="0.25">
      <c r="A1522" s="7"/>
      <c r="B1522" s="48"/>
      <c r="C1522" s="48"/>
      <c r="D1522" s="48"/>
      <c r="E1522" s="48"/>
      <c r="F1522" s="48"/>
      <c r="G1522" s="49"/>
      <c r="H1522" s="49"/>
      <c r="I1522" s="49"/>
      <c r="J1522" s="49"/>
    </row>
    <row r="1523" spans="1:10" x14ac:dyDescent="0.25">
      <c r="A1523" s="7"/>
      <c r="B1523" s="48"/>
      <c r="C1523" s="48"/>
      <c r="D1523" s="48"/>
      <c r="E1523" s="48"/>
      <c r="F1523" s="48"/>
      <c r="G1523" s="49"/>
      <c r="H1523" s="49"/>
      <c r="I1523" s="49"/>
      <c r="J1523" s="49"/>
    </row>
    <row r="1524" spans="1:10" x14ac:dyDescent="0.25">
      <c r="A1524" s="7"/>
      <c r="B1524" s="48"/>
      <c r="C1524" s="48"/>
      <c r="D1524" s="48"/>
      <c r="E1524" s="48"/>
      <c r="F1524" s="48"/>
      <c r="G1524" s="49"/>
      <c r="H1524" s="49"/>
      <c r="I1524" s="49"/>
      <c r="J1524" s="49"/>
    </row>
    <row r="1525" spans="1:10" x14ac:dyDescent="0.25">
      <c r="A1525" s="7"/>
      <c r="B1525" s="48"/>
      <c r="C1525" s="48"/>
      <c r="D1525" s="48"/>
      <c r="E1525" s="48"/>
      <c r="F1525" s="48"/>
      <c r="G1525" s="49"/>
      <c r="H1525" s="49"/>
      <c r="I1525" s="49"/>
      <c r="J1525" s="49"/>
    </row>
    <row r="1526" spans="1:10" x14ac:dyDescent="0.25">
      <c r="A1526" s="7"/>
      <c r="B1526" s="48"/>
      <c r="C1526" s="48"/>
      <c r="D1526" s="48"/>
      <c r="E1526" s="48"/>
      <c r="F1526" s="48"/>
      <c r="G1526" s="49"/>
      <c r="H1526" s="49"/>
      <c r="I1526" s="49"/>
      <c r="J1526" s="49"/>
    </row>
    <row r="1527" spans="1:10" x14ac:dyDescent="0.25">
      <c r="A1527" s="7"/>
      <c r="B1527" s="48"/>
      <c r="C1527" s="48"/>
      <c r="D1527" s="48"/>
      <c r="E1527" s="48"/>
      <c r="F1527" s="48"/>
      <c r="G1527" s="49"/>
      <c r="H1527" s="49"/>
      <c r="I1527" s="49"/>
      <c r="J1527" s="49"/>
    </row>
    <row r="1528" spans="1:10" x14ac:dyDescent="0.25">
      <c r="A1528" s="7"/>
      <c r="B1528" s="48"/>
      <c r="C1528" s="48"/>
      <c r="D1528" s="48"/>
      <c r="E1528" s="48"/>
      <c r="F1528" s="48"/>
      <c r="G1528" s="49"/>
      <c r="H1528" s="49"/>
      <c r="I1528" s="49"/>
      <c r="J1528" s="49"/>
    </row>
    <row r="1529" spans="1:10" x14ac:dyDescent="0.25">
      <c r="A1529" s="7"/>
      <c r="B1529" s="48"/>
      <c r="C1529" s="48"/>
      <c r="D1529" s="48"/>
      <c r="E1529" s="48"/>
      <c r="F1529" s="48"/>
      <c r="G1529" s="49"/>
      <c r="H1529" s="49"/>
      <c r="I1529" s="49"/>
      <c r="J1529" s="49"/>
    </row>
    <row r="1530" spans="1:10" x14ac:dyDescent="0.25">
      <c r="A1530" s="7"/>
      <c r="B1530" s="48"/>
      <c r="C1530" s="48"/>
      <c r="D1530" s="48"/>
      <c r="E1530" s="48"/>
      <c r="F1530" s="48"/>
      <c r="G1530" s="49"/>
      <c r="H1530" s="49"/>
      <c r="I1530" s="49"/>
      <c r="J1530" s="49"/>
    </row>
    <row r="1531" spans="1:10" x14ac:dyDescent="0.25">
      <c r="A1531" s="7"/>
      <c r="B1531" s="48"/>
      <c r="C1531" s="48"/>
      <c r="D1531" s="48"/>
      <c r="E1531" s="48"/>
      <c r="F1531" s="48"/>
      <c r="G1531" s="49"/>
      <c r="H1531" s="49"/>
      <c r="I1531" s="49"/>
      <c r="J1531" s="49"/>
    </row>
    <row r="1532" spans="1:10" x14ac:dyDescent="0.25">
      <c r="A1532" s="7"/>
      <c r="B1532" s="48"/>
      <c r="C1532" s="48"/>
      <c r="D1532" s="48"/>
      <c r="E1532" s="48"/>
      <c r="F1532" s="48"/>
      <c r="G1532" s="49"/>
      <c r="H1532" s="49"/>
      <c r="I1532" s="49"/>
      <c r="J1532" s="49"/>
    </row>
    <row r="1533" spans="1:10" x14ac:dyDescent="0.25">
      <c r="A1533" s="7"/>
      <c r="B1533" s="48"/>
      <c r="C1533" s="48"/>
      <c r="D1533" s="48"/>
      <c r="E1533" s="48"/>
      <c r="F1533" s="48"/>
      <c r="G1533" s="49"/>
      <c r="H1533" s="49"/>
      <c r="I1533" s="49"/>
      <c r="J1533" s="49"/>
    </row>
    <row r="1534" spans="1:10" x14ac:dyDescent="0.25">
      <c r="A1534" s="7"/>
      <c r="B1534" s="48"/>
      <c r="C1534" s="48"/>
      <c r="D1534" s="48"/>
      <c r="E1534" s="48"/>
      <c r="F1534" s="48"/>
      <c r="G1534" s="49"/>
      <c r="H1534" s="49"/>
      <c r="I1534" s="49"/>
      <c r="J1534" s="49"/>
    </row>
    <row r="1535" spans="1:10" x14ac:dyDescent="0.25">
      <c r="A1535" s="7"/>
      <c r="B1535" s="48"/>
      <c r="C1535" s="48"/>
      <c r="D1535" s="48"/>
      <c r="E1535" s="48"/>
      <c r="F1535" s="48"/>
      <c r="G1535" s="49"/>
      <c r="H1535" s="49"/>
      <c r="I1535" s="49"/>
      <c r="J1535" s="49"/>
    </row>
    <row r="1536" spans="1:10" x14ac:dyDescent="0.25">
      <c r="A1536" s="7"/>
      <c r="B1536" s="48"/>
      <c r="C1536" s="48"/>
      <c r="D1536" s="48"/>
      <c r="E1536" s="48"/>
      <c r="F1536" s="48"/>
      <c r="G1536" s="49"/>
      <c r="H1536" s="49"/>
      <c r="I1536" s="49"/>
      <c r="J1536" s="49"/>
    </row>
    <row r="1537" spans="1:10" x14ac:dyDescent="0.25">
      <c r="A1537" s="7"/>
      <c r="B1537" s="48"/>
      <c r="C1537" s="48"/>
      <c r="D1537" s="48"/>
      <c r="E1537" s="48"/>
      <c r="F1537" s="48"/>
      <c r="G1537" s="49"/>
      <c r="H1537" s="49"/>
      <c r="I1537" s="49"/>
      <c r="J1537" s="49"/>
    </row>
    <row r="1538" spans="1:10" x14ac:dyDescent="0.25">
      <c r="A1538" s="7"/>
      <c r="B1538" s="48"/>
      <c r="C1538" s="48"/>
      <c r="D1538" s="48"/>
      <c r="E1538" s="48"/>
      <c r="F1538" s="48"/>
      <c r="G1538" s="49"/>
      <c r="H1538" s="49"/>
      <c r="I1538" s="49"/>
      <c r="J1538" s="49"/>
    </row>
    <row r="1539" spans="1:10" x14ac:dyDescent="0.25">
      <c r="A1539" s="7"/>
      <c r="B1539" s="48"/>
      <c r="C1539" s="48"/>
      <c r="D1539" s="48"/>
      <c r="E1539" s="48"/>
      <c r="F1539" s="48"/>
      <c r="G1539" s="49"/>
      <c r="H1539" s="49"/>
      <c r="I1539" s="49"/>
      <c r="J1539" s="49"/>
    </row>
    <row r="1540" spans="1:10" x14ac:dyDescent="0.25">
      <c r="A1540" s="7"/>
      <c r="B1540" s="48"/>
      <c r="C1540" s="48"/>
      <c r="D1540" s="48"/>
      <c r="E1540" s="48"/>
      <c r="F1540" s="48"/>
      <c r="G1540" s="49"/>
      <c r="H1540" s="49"/>
      <c r="I1540" s="49"/>
      <c r="J1540" s="49"/>
    </row>
    <row r="1541" spans="1:10" x14ac:dyDescent="0.25">
      <c r="A1541" s="7"/>
      <c r="B1541" s="48"/>
      <c r="C1541" s="48"/>
      <c r="D1541" s="48"/>
      <c r="E1541" s="48"/>
      <c r="F1541" s="48"/>
      <c r="G1541" s="49"/>
      <c r="H1541" s="49"/>
      <c r="I1541" s="49"/>
      <c r="J1541" s="49"/>
    </row>
    <row r="1542" spans="1:10" x14ac:dyDescent="0.25">
      <c r="A1542" s="7"/>
      <c r="B1542" s="48"/>
      <c r="C1542" s="48"/>
      <c r="D1542" s="48"/>
      <c r="E1542" s="48"/>
      <c r="F1542" s="48"/>
      <c r="G1542" s="49"/>
      <c r="H1542" s="49"/>
      <c r="I1542" s="49"/>
      <c r="J1542" s="49"/>
    </row>
    <row r="1543" spans="1:10" x14ac:dyDescent="0.25">
      <c r="A1543" s="7"/>
      <c r="B1543" s="48"/>
      <c r="C1543" s="48"/>
      <c r="D1543" s="48"/>
      <c r="E1543" s="48"/>
      <c r="F1543" s="48"/>
      <c r="G1543" s="49"/>
      <c r="H1543" s="49"/>
      <c r="I1543" s="49"/>
      <c r="J1543" s="49"/>
    </row>
    <row r="1544" spans="1:10" x14ac:dyDescent="0.25">
      <c r="A1544" s="7"/>
      <c r="B1544" s="48"/>
      <c r="C1544" s="48"/>
      <c r="D1544" s="48"/>
      <c r="E1544" s="48"/>
      <c r="F1544" s="48"/>
      <c r="G1544" s="49"/>
      <c r="H1544" s="49"/>
      <c r="I1544" s="49"/>
      <c r="J1544" s="49"/>
    </row>
    <row r="1545" spans="1:10" x14ac:dyDescent="0.25">
      <c r="A1545" s="7"/>
      <c r="B1545" s="48"/>
      <c r="C1545" s="48"/>
      <c r="D1545" s="48"/>
      <c r="E1545" s="48"/>
      <c r="F1545" s="48"/>
      <c r="G1545" s="49"/>
      <c r="H1545" s="49"/>
      <c r="I1545" s="49"/>
      <c r="J1545" s="49"/>
    </row>
    <row r="1546" spans="1:10" x14ac:dyDescent="0.25">
      <c r="A1546" s="7"/>
      <c r="B1546" s="48"/>
      <c r="C1546" s="48"/>
      <c r="D1546" s="48"/>
      <c r="E1546" s="48"/>
      <c r="F1546" s="48"/>
      <c r="G1546" s="49"/>
      <c r="H1546" s="49"/>
      <c r="I1546" s="49"/>
      <c r="J1546" s="49"/>
    </row>
    <row r="1547" spans="1:10" x14ac:dyDescent="0.25">
      <c r="A1547" s="7"/>
      <c r="B1547" s="48"/>
      <c r="C1547" s="48"/>
      <c r="D1547" s="48"/>
      <c r="E1547" s="48"/>
      <c r="F1547" s="48"/>
      <c r="G1547" s="49"/>
      <c r="H1547" s="49"/>
      <c r="I1547" s="49"/>
      <c r="J1547" s="49"/>
    </row>
    <row r="1548" spans="1:10" x14ac:dyDescent="0.25">
      <c r="A1548" s="7"/>
      <c r="B1548" s="48"/>
      <c r="C1548" s="48"/>
      <c r="D1548" s="48"/>
      <c r="E1548" s="48"/>
      <c r="F1548" s="48"/>
      <c r="G1548" s="49"/>
      <c r="H1548" s="49"/>
      <c r="I1548" s="49"/>
      <c r="J1548" s="49"/>
    </row>
    <row r="1549" spans="1:10" x14ac:dyDescent="0.25">
      <c r="A1549" s="7"/>
      <c r="B1549" s="48"/>
      <c r="C1549" s="48"/>
      <c r="D1549" s="48"/>
      <c r="E1549" s="48"/>
      <c r="F1549" s="48"/>
      <c r="G1549" s="49"/>
      <c r="H1549" s="49"/>
      <c r="I1549" s="49"/>
      <c r="J1549" s="49"/>
    </row>
    <row r="1550" spans="1:10" x14ac:dyDescent="0.25">
      <c r="A1550" s="7"/>
      <c r="B1550" s="48"/>
      <c r="C1550" s="48"/>
      <c r="D1550" s="48"/>
      <c r="E1550" s="48"/>
      <c r="F1550" s="48"/>
      <c r="G1550" s="49"/>
      <c r="H1550" s="49"/>
      <c r="I1550" s="49"/>
      <c r="J1550" s="49"/>
    </row>
    <row r="1551" spans="1:10" x14ac:dyDescent="0.25">
      <c r="A1551" s="7"/>
      <c r="B1551" s="48"/>
      <c r="C1551" s="48"/>
      <c r="D1551" s="48"/>
      <c r="E1551" s="48"/>
      <c r="F1551" s="48"/>
      <c r="G1551" s="49"/>
      <c r="H1551" s="49"/>
      <c r="I1551" s="49"/>
      <c r="J1551" s="49"/>
    </row>
    <row r="1552" spans="1:10" x14ac:dyDescent="0.25">
      <c r="A1552" s="7"/>
      <c r="B1552" s="48"/>
      <c r="C1552" s="48"/>
      <c r="D1552" s="48"/>
      <c r="E1552" s="48"/>
      <c r="F1552" s="48"/>
      <c r="G1552" s="49"/>
      <c r="H1552" s="49"/>
      <c r="I1552" s="49"/>
      <c r="J1552" s="49"/>
    </row>
    <row r="1553" spans="1:10" x14ac:dyDescent="0.25">
      <c r="A1553" s="7"/>
      <c r="B1553" s="48"/>
      <c r="C1553" s="48"/>
      <c r="D1553" s="48"/>
      <c r="E1553" s="48"/>
      <c r="F1553" s="48"/>
      <c r="G1553" s="49"/>
      <c r="H1553" s="49"/>
      <c r="I1553" s="49"/>
      <c r="J1553" s="49"/>
    </row>
    <row r="1554" spans="1:10" x14ac:dyDescent="0.25">
      <c r="A1554" s="7"/>
      <c r="B1554" s="48"/>
      <c r="C1554" s="48"/>
      <c r="D1554" s="48"/>
      <c r="E1554" s="48"/>
      <c r="F1554" s="48"/>
      <c r="G1554" s="49"/>
      <c r="H1554" s="49"/>
      <c r="I1554" s="49"/>
      <c r="J1554" s="49"/>
    </row>
    <row r="1555" spans="1:10" x14ac:dyDescent="0.25">
      <c r="A1555" s="7"/>
      <c r="B1555" s="48"/>
      <c r="C1555" s="48"/>
      <c r="D1555" s="48"/>
      <c r="E1555" s="48"/>
      <c r="F1555" s="48"/>
      <c r="G1555" s="49"/>
      <c r="H1555" s="49"/>
      <c r="I1555" s="49"/>
      <c r="J1555" s="49"/>
    </row>
    <row r="1556" spans="1:10" x14ac:dyDescent="0.25">
      <c r="A1556" s="7"/>
      <c r="B1556" s="48"/>
      <c r="C1556" s="48"/>
      <c r="D1556" s="48"/>
      <c r="E1556" s="48"/>
      <c r="F1556" s="48"/>
      <c r="G1556" s="49"/>
      <c r="H1556" s="49"/>
      <c r="I1556" s="49"/>
      <c r="J1556" s="49"/>
    </row>
    <row r="1557" spans="1:10" x14ac:dyDescent="0.25">
      <c r="A1557" s="7"/>
      <c r="B1557" s="48"/>
      <c r="C1557" s="48"/>
      <c r="D1557" s="48"/>
      <c r="E1557" s="48"/>
      <c r="F1557" s="48"/>
      <c r="G1557" s="49"/>
      <c r="H1557" s="49"/>
      <c r="I1557" s="49"/>
      <c r="J1557" s="49"/>
    </row>
    <row r="1558" spans="1:10" x14ac:dyDescent="0.25">
      <c r="A1558" s="7"/>
      <c r="B1558" s="48"/>
      <c r="C1558" s="48"/>
      <c r="D1558" s="48"/>
      <c r="E1558" s="48"/>
      <c r="F1558" s="48"/>
      <c r="G1558" s="49"/>
      <c r="H1558" s="49"/>
      <c r="I1558" s="49"/>
      <c r="J1558" s="49"/>
    </row>
    <row r="1559" spans="1:10" x14ac:dyDescent="0.25">
      <c r="A1559" s="7"/>
      <c r="B1559" s="48"/>
      <c r="C1559" s="48"/>
      <c r="D1559" s="48"/>
      <c r="E1559" s="48"/>
      <c r="F1559" s="48"/>
      <c r="G1559" s="49"/>
      <c r="H1559" s="49"/>
      <c r="I1559" s="49"/>
      <c r="J1559" s="49"/>
    </row>
    <row r="1560" spans="1:10" x14ac:dyDescent="0.25">
      <c r="A1560" s="7"/>
      <c r="B1560" s="48"/>
      <c r="C1560" s="48"/>
      <c r="D1560" s="48"/>
      <c r="E1560" s="48"/>
      <c r="F1560" s="48"/>
      <c r="G1560" s="49"/>
      <c r="H1560" s="49"/>
      <c r="I1560" s="49"/>
      <c r="J1560" s="49"/>
    </row>
    <row r="1561" spans="1:10" x14ac:dyDescent="0.25">
      <c r="A1561" s="7"/>
      <c r="B1561" s="48"/>
      <c r="C1561" s="48"/>
      <c r="D1561" s="48"/>
      <c r="E1561" s="48"/>
      <c r="F1561" s="48"/>
      <c r="G1561" s="49"/>
      <c r="H1561" s="49"/>
      <c r="I1561" s="49"/>
      <c r="J1561" s="49"/>
    </row>
    <row r="1562" spans="1:10" x14ac:dyDescent="0.25">
      <c r="A1562" s="7"/>
      <c r="B1562" s="48"/>
      <c r="C1562" s="48"/>
      <c r="D1562" s="48"/>
      <c r="E1562" s="48"/>
      <c r="F1562" s="48"/>
      <c r="G1562" s="49"/>
      <c r="H1562" s="49"/>
      <c r="I1562" s="49"/>
      <c r="J1562" s="49"/>
    </row>
    <row r="1563" spans="1:10" x14ac:dyDescent="0.25">
      <c r="A1563" s="7"/>
      <c r="B1563" s="48"/>
      <c r="C1563" s="48"/>
      <c r="D1563" s="48"/>
      <c r="E1563" s="48"/>
      <c r="F1563" s="48"/>
      <c r="G1563" s="49"/>
      <c r="H1563" s="49"/>
      <c r="I1563" s="49"/>
      <c r="J1563" s="49"/>
    </row>
    <row r="1564" spans="1:10" x14ac:dyDescent="0.25">
      <c r="A1564" s="7"/>
      <c r="B1564" s="48"/>
      <c r="C1564" s="48"/>
      <c r="D1564" s="48"/>
      <c r="E1564" s="48"/>
      <c r="F1564" s="48"/>
      <c r="G1564" s="49"/>
      <c r="H1564" s="49"/>
      <c r="I1564" s="49"/>
      <c r="J1564" s="49"/>
    </row>
    <row r="1565" spans="1:10" x14ac:dyDescent="0.25">
      <c r="A1565" s="7"/>
      <c r="B1565" s="48"/>
      <c r="C1565" s="48"/>
      <c r="D1565" s="48"/>
      <c r="E1565" s="48"/>
      <c r="F1565" s="48"/>
      <c r="G1565" s="49"/>
      <c r="H1565" s="49"/>
      <c r="I1565" s="49"/>
      <c r="J1565" s="49"/>
    </row>
    <row r="1566" spans="1:10" x14ac:dyDescent="0.25">
      <c r="A1566" s="7"/>
      <c r="B1566" s="48"/>
      <c r="C1566" s="48"/>
      <c r="D1566" s="48"/>
      <c r="E1566" s="48"/>
      <c r="F1566" s="48"/>
      <c r="G1566" s="49"/>
      <c r="H1566" s="49"/>
      <c r="I1566" s="49"/>
      <c r="J1566" s="49"/>
    </row>
    <row r="1567" spans="1:10" x14ac:dyDescent="0.25">
      <c r="A1567" s="7"/>
      <c r="B1567" s="48"/>
      <c r="C1567" s="48"/>
      <c r="D1567" s="48"/>
      <c r="E1567" s="48"/>
      <c r="F1567" s="48"/>
      <c r="G1567" s="49"/>
      <c r="H1567" s="49"/>
      <c r="I1567" s="49"/>
      <c r="J1567" s="49"/>
    </row>
    <row r="1568" spans="1:10" x14ac:dyDescent="0.25">
      <c r="A1568" s="7"/>
      <c r="B1568" s="48"/>
      <c r="C1568" s="48"/>
      <c r="D1568" s="48"/>
      <c r="E1568" s="48"/>
      <c r="F1568" s="48"/>
      <c r="G1568" s="49"/>
      <c r="H1568" s="49"/>
      <c r="I1568" s="49"/>
      <c r="J1568" s="49"/>
    </row>
    <row r="1569" spans="1:10" x14ac:dyDescent="0.25">
      <c r="A1569" s="7"/>
      <c r="B1569" s="48"/>
      <c r="C1569" s="48"/>
      <c r="D1569" s="48"/>
      <c r="E1569" s="48"/>
      <c r="F1569" s="48"/>
      <c r="G1569" s="49"/>
      <c r="H1569" s="49"/>
      <c r="I1569" s="49"/>
      <c r="J1569" s="49"/>
    </row>
  </sheetData>
  <autoFilter ref="A8:J1357"/>
  <mergeCells count="16">
    <mergeCell ref="A1357:F1357"/>
    <mergeCell ref="A5:J5"/>
    <mergeCell ref="C7:H7"/>
    <mergeCell ref="A8:A9"/>
    <mergeCell ref="B8:B9"/>
    <mergeCell ref="C8:C9"/>
    <mergeCell ref="D8:D9"/>
    <mergeCell ref="E8:E9"/>
    <mergeCell ref="F8:F9"/>
    <mergeCell ref="G8:H8"/>
    <mergeCell ref="I8:J8"/>
    <mergeCell ref="A1:J1"/>
    <mergeCell ref="A2:J2"/>
    <mergeCell ref="A3:J3"/>
    <mergeCell ref="A4:D4"/>
    <mergeCell ref="E4:H4"/>
  </mergeCells>
  <pageMargins left="0.43307086614173229" right="3.937007874015748E-2" top="0.74803149606299213" bottom="0.74803149606299213" header="0.31496062992125984" footer="0.31496062992125984"/>
  <pageSetup paperSize="9" scale="53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7.1 ведомства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2020-11-21T10:43:09Z</dcterms:created>
  <dcterms:modified xsi:type="dcterms:W3CDTF">2020-12-10T14:28:26Z</dcterms:modified>
</cp:coreProperties>
</file>