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Проект 2021\в МФ МО\Решение о бюджете 2021-2023\"/>
    </mc:Choice>
  </mc:AlternateContent>
  <bookViews>
    <workbookView xWindow="0" yWindow="0" windowWidth="28800" windowHeight="11835"/>
  </bookViews>
  <sheets>
    <sheet name="5.доходы" sheetId="1" r:id="rId1"/>
  </sheets>
  <definedNames>
    <definedName name="_xlnm._FilterDatabase" localSheetId="0" hidden="1">'5.доходы'!$A$9:$E$116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5" i="1" l="1"/>
  <c r="E114" i="1"/>
  <c r="E113" i="1"/>
  <c r="C112" i="1"/>
  <c r="E112" i="1" s="1"/>
  <c r="E111" i="1"/>
  <c r="E110" i="1"/>
  <c r="E109" i="1"/>
  <c r="E108" i="1"/>
  <c r="E107" i="1"/>
  <c r="E106" i="1"/>
  <c r="E105" i="1"/>
  <c r="E104" i="1"/>
  <c r="D103" i="1"/>
  <c r="C103" i="1"/>
  <c r="E102" i="1"/>
  <c r="E101" i="1"/>
  <c r="E100" i="1"/>
  <c r="E99" i="1"/>
  <c r="E98" i="1"/>
  <c r="E97" i="1"/>
  <c r="E96" i="1"/>
  <c r="E95" i="1"/>
  <c r="D94" i="1"/>
  <c r="C94" i="1"/>
  <c r="E93" i="1"/>
  <c r="E92" i="1"/>
  <c r="E91" i="1"/>
  <c r="D91" i="1"/>
  <c r="D90" i="1" s="1"/>
  <c r="D89" i="1" s="1"/>
  <c r="C91" i="1"/>
  <c r="E88" i="1"/>
  <c r="E87" i="1"/>
  <c r="D87" i="1"/>
  <c r="D86" i="1" s="1"/>
  <c r="C87" i="1"/>
  <c r="C86" i="1" s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3" i="1" s="1"/>
  <c r="E67" i="1"/>
  <c r="E66" i="1"/>
  <c r="E65" i="1"/>
  <c r="E64" i="1"/>
  <c r="D63" i="1"/>
  <c r="C63" i="1"/>
  <c r="E62" i="1"/>
  <c r="E61" i="1"/>
  <c r="E60" i="1"/>
  <c r="E59" i="1" s="1"/>
  <c r="D60" i="1"/>
  <c r="D59" i="1" s="1"/>
  <c r="C60" i="1"/>
  <c r="C59" i="1" s="1"/>
  <c r="E58" i="1"/>
  <c r="E57" i="1"/>
  <c r="E56" i="1" s="1"/>
  <c r="D57" i="1"/>
  <c r="D56" i="1" s="1"/>
  <c r="C57" i="1"/>
  <c r="C56" i="1" s="1"/>
  <c r="E55" i="1"/>
  <c r="E54" i="1"/>
  <c r="E53" i="1"/>
  <c r="E52" i="1"/>
  <c r="D51" i="1"/>
  <c r="D50" i="1" s="1"/>
  <c r="C51" i="1"/>
  <c r="C50" i="1" s="1"/>
  <c r="E49" i="1"/>
  <c r="E48" i="1" s="1"/>
  <c r="D48" i="1"/>
  <c r="C48" i="1"/>
  <c r="E47" i="1"/>
  <c r="E46" i="1"/>
  <c r="D46" i="1"/>
  <c r="C46" i="1"/>
  <c r="E45" i="1"/>
  <c r="E44" i="1"/>
  <c r="E43" i="1"/>
  <c r="D42" i="1"/>
  <c r="C42" i="1"/>
  <c r="E39" i="1"/>
  <c r="E38" i="1"/>
  <c r="D37" i="1"/>
  <c r="C37" i="1"/>
  <c r="E36" i="1"/>
  <c r="E35" i="1"/>
  <c r="E34" i="1" s="1"/>
  <c r="D34" i="1"/>
  <c r="C34" i="1"/>
  <c r="E33" i="1"/>
  <c r="E32" i="1" s="1"/>
  <c r="D32" i="1"/>
  <c r="C32" i="1"/>
  <c r="E30" i="1"/>
  <c r="E29" i="1" s="1"/>
  <c r="D29" i="1"/>
  <c r="C29" i="1"/>
  <c r="E28" i="1"/>
  <c r="E26" i="1" s="1"/>
  <c r="E27" i="1"/>
  <c r="D26" i="1"/>
  <c r="C26" i="1"/>
  <c r="E25" i="1"/>
  <c r="E24" i="1"/>
  <c r="E23" i="1"/>
  <c r="D23" i="1"/>
  <c r="C23" i="1"/>
  <c r="E21" i="1"/>
  <c r="E20" i="1"/>
  <c r="E19" i="1"/>
  <c r="E18" i="1" s="1"/>
  <c r="D18" i="1"/>
  <c r="C18" i="1"/>
  <c r="E17" i="1"/>
  <c r="E16" i="1"/>
  <c r="E15" i="1"/>
  <c r="E14" i="1"/>
  <c r="D13" i="1"/>
  <c r="D12" i="1" s="1"/>
  <c r="C13" i="1"/>
  <c r="C12" i="1" s="1"/>
  <c r="E31" i="1" l="1"/>
  <c r="C31" i="1"/>
  <c r="C22" i="1"/>
  <c r="E42" i="1"/>
  <c r="E41" i="1" s="1"/>
  <c r="E22" i="1"/>
  <c r="E13" i="1"/>
  <c r="E12" i="1" s="1"/>
  <c r="D31" i="1"/>
  <c r="D41" i="1"/>
  <c r="D40" i="1" s="1"/>
  <c r="E94" i="1"/>
  <c r="E90" i="1" s="1"/>
  <c r="E89" i="1" s="1"/>
  <c r="C90" i="1"/>
  <c r="C89" i="1" s="1"/>
  <c r="D22" i="1"/>
  <c r="E37" i="1"/>
  <c r="C41" i="1"/>
  <c r="C40" i="1" s="1"/>
  <c r="E51" i="1"/>
  <c r="E50" i="1" s="1"/>
  <c r="E103" i="1"/>
  <c r="C11" i="1"/>
  <c r="C10" i="1" s="1"/>
  <c r="C116" i="1" s="1"/>
  <c r="E40" i="1" l="1"/>
  <c r="E11" i="1"/>
  <c r="E10" i="1" s="1"/>
  <c r="D11" i="1"/>
  <c r="D10" i="1" s="1"/>
  <c r="D116" i="1" s="1"/>
  <c r="E116" i="1"/>
</calcChain>
</file>

<file path=xl/sharedStrings.xml><?xml version="1.0" encoding="utf-8"?>
<sst xmlns="http://schemas.openxmlformats.org/spreadsheetml/2006/main" count="221" uniqueCount="218">
  <si>
    <t xml:space="preserve">   Приложение №5</t>
  </si>
  <si>
    <t>к Решению Совета депутатов</t>
  </si>
  <si>
    <t>от _________________  № _____</t>
  </si>
  <si>
    <t>Распределение доходов бюджета ЗАТО г. Североморск по кодам классификации доходов бюджетов на 2021 год</t>
  </si>
  <si>
    <t>рублей</t>
  </si>
  <si>
    <t>Наименование</t>
  </si>
  <si>
    <t>Код бюджетной классификации Российской Федерации</t>
  </si>
  <si>
    <t>Сумма</t>
  </si>
  <si>
    <t>Изменения</t>
  </si>
  <si>
    <t>НАЛОГОВЫЕ И НЕНАЛОГОВЫЕ ДОХОДЫ</t>
  </si>
  <si>
    <t>000 1 00 00000 00 0000 000</t>
  </si>
  <si>
    <t>НАЛОГОВЫЕ ДОХОДЫ</t>
  </si>
  <si>
    <t>НАЛОГИ НА ПРИБЫЛЬ, ДОХОДЫ</t>
  </si>
  <si>
    <t>000 1 01 00000 00 0000 000</t>
  </si>
  <si>
    <t xml:space="preserve">Налог на доходы физических лиц 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</si>
  <si>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</si>
  <si>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 кодекса Российской Федерации</t>
  </si>
  <si>
    <t xml:space="preserve">000 1 01 02010 01 0000 110 
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</si>
  <si>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</si>
  <si>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000 1 01 02020 01 0000 110 </t>
  </si>
  <si>
    <t>Налог на доходы физических лиц с доходов, полученных физическими лицами в соответствии со статьей 228  Налогового  кодекса  Российской Федерации</t>
  </si>
  <si>
    <t xml:space="preserve">000 1 01 02030 01 0000 110 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</si>
  <si>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 деятельность по найму у физических лиц на основании патента в соответствии со статьей 227.1 Налогового  кодекса Российской Федерации</t>
  </si>
  <si>
    <t xml:space="preserve">000 1 01 02040 01 0000 110                     </t>
  </si>
  <si>
    <t>НАЛОГИ НА ТОВАРЫ (РАБОТЫ, УСЛУГИ), РЕАЛИЗУЕМЫЕ НА ТЕРРИТОРИИ РОССИЙСКОЙ ФЕДЕРАЦИИ</t>
  </si>
  <si>
    <t>000 1 03 00000 00 0000 000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</si>
  <si>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</si>
  <si>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</si>
  <si>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</si>
  <si>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</si>
  <si>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</si>
  <si>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</si>
  <si>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НАЛОГИ НА СОВОКУПНЫЙ ДОХОД</t>
  </si>
  <si>
    <t>000 1 05 00000 00 0000 000</t>
  </si>
  <si>
    <t xml:space="preserve">Налог, взимаемый в связи с применением упрощенной системы налогообложения </t>
  </si>
  <si>
    <t xml:space="preserve">000 1 05 01000 00 0000 110   </t>
  </si>
  <si>
    <t>Налог, взимаемый с налогоплательщиков, выбравших в качестве объекта налогообложения доходы</t>
  </si>
  <si>
    <t xml:space="preserve">000 1 05 01011 01 0000 110   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</si>
  <si>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</si>
  <si>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000 1 05 01021 01 0000 110   </t>
  </si>
  <si>
    <t>Единый налог на вмененный доход для отдельных видов деятельности</t>
  </si>
  <si>
    <t xml:space="preserve">000 1 05 02000 02 0000 110   </t>
  </si>
  <si>
    <t xml:space="preserve">000 1 05 02010 02 0000 110   </t>
  </si>
  <si>
    <t>Единый налог на вмененный доход для отдельных видов деятельности (за налоговые периоды до 1 января 2011 года)</t>
  </si>
  <si>
    <t xml:space="preserve">000 1 05 02020 02 0000 110   </t>
  </si>
  <si>
    <t xml:space="preserve">Налог, взимаемый в связи с применением патентной системы налогообложения </t>
  </si>
  <si>
    <t xml:space="preserve">000 1 05 04000 02 0000 110   </t>
  </si>
  <si>
    <t xml:space="preserve">Налог, взимаемый в связи с применением патентной системы налогообложения, зачисляемый в бюджеты городских округов </t>
  </si>
  <si>
    <t>000 1 05 04010 02 0000 110</t>
  </si>
  <si>
    <t>НАЛОГИ НА ИМУЩЕСТВО</t>
  </si>
  <si>
    <t>000 1 06 00000 00 0000 000</t>
  </si>
  <si>
    <t xml:space="preserve">Налог на имущество физических лиц </t>
  </si>
  <si>
    <t xml:space="preserve">000 1 06 01000 00 0000 110 </t>
  </si>
  <si>
    <t>Налог на имущество физических лиц, взимаемый по ставкам, применяемым  к объектам налогообложения, расположенным в границах городских округов</t>
  </si>
  <si>
    <t xml:space="preserve">000 1 06 01020 04 0000 110 </t>
  </si>
  <si>
    <t>Земельный налог</t>
  </si>
  <si>
    <t xml:space="preserve">000 1 06 06000 00 0000 110 </t>
  </si>
  <si>
    <t>Земельный налог с организаций, обладающих земельным участком, расположенным в границах городских округов</t>
  </si>
  <si>
    <t xml:space="preserve"> 000 1 06 06032 04 0000 110 </t>
  </si>
  <si>
    <t xml:space="preserve">Земельный налог с физических лиц, обладающих земельным участком, расположенным в границах городских округов
</t>
  </si>
  <si>
    <t xml:space="preserve"> 000 1 06 06042 04 0000 110 </t>
  </si>
  <si>
    <t>ГОСУДАРСТВЕННАЯ ПОШЛИНА</t>
  </si>
  <si>
    <t>000 1 08 00000 00 0000 000</t>
  </si>
  <si>
    <t>Государственная  пошлина  по делам, рассматриваемым в  судах общей юрисдикции,  мировыми судьями (за исключением Верховного Суда Российской Федерации)</t>
  </si>
  <si>
    <t xml:space="preserve">000 1 08 03010 01 0000 110 </t>
  </si>
  <si>
    <t>Государственная пошлина за выдачу разрешения на установку рекламной конструкции</t>
  </si>
  <si>
    <t>000 1 08 07150 01 0000 110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</si>
  <si>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</si>
  <si>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</si>
  <si>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</si>
  <si>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</si>
  <si>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</si>
  <si>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Доходы, получаемые в виде арендной платы  за земельные участки, государственная собственность на которые не разграничена и  которые  расположены  в  границах городских округов, а также средства от продажи права на заключение договоров  аренды указанных земельных участков
</t>
  </si>
  <si>
    <t xml:space="preserve">000 1 11 05012 04 0000 120 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</si>
  <si>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округов(за исключением земельных участков муниципальных бюджетных и автономных учреждений)</t>
  </si>
  <si>
    <t>000 1 11 05024 04 0000 120</t>
  </si>
  <si>
    <t xml:space="preserve">Доходы от сдачи в аренду имущества,  находящегося в оперативном управлении органов управления городских округов и созданных ими учреждений (за исключением имущества муниципальных  бюджетных  и автономных учреждений)
</t>
  </si>
  <si>
    <t xml:space="preserve">000 1 11 05034 04 0000 120 </t>
  </si>
  <si>
    <t>Платежи от государственных и муниципальных унитарных предприятий</t>
  </si>
  <si>
    <t xml:space="preserve">000 1 11 07000 00 0000 120 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</si>
  <si>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созданными городскими округами</t>
  </si>
  <si>
    <t>000 1 11 07014 04 0000 120</t>
  </si>
  <si>
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</si>
  <si>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000 1 11 09000 00 0000 120 </t>
  </si>
  <si>
    <t>Прочие поступления  от  использования имущества, находящегося в собственности городских  округов  (за  исключением имущества муниципальных  бюджетных  и автономных учреждений, а также имущества муниципальных унитарных предприятий, в том числе казенных)</t>
  </si>
  <si>
    <t xml:space="preserve"> 000 1 11 09044 04 0000 120 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</si>
  <si>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</si>
  <si>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</si>
  <si>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</si>
  <si>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</si>
  <si>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</si>
  <si>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</si>
  <si>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</si>
  <si>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</si>
  <si>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 xml:space="preserve">Плата за размещение отходов производства </t>
  </si>
  <si>
    <t>000 1 12 01041 01 0000 120</t>
  </si>
  <si>
    <t>Плата за размещение твердых коммунальных отходов</t>
  </si>
  <si>
    <t>000 1 12 01042 01 0000 120</t>
  </si>
  <si>
    <t>ДОХОДЫ ОТ ОКАЗАНИЯ ПЛАТНЫХ УСЛУГ (РАБОТ) И КОМПЕНСАЦИИ ЗАТРАТ ГОСУДАРСТВА</t>
  </si>
  <si>
    <t>000 1 13 00000 00 0000 000</t>
  </si>
  <si>
    <t xml:space="preserve"> Доходы от компенсации затрат государства</t>
  </si>
  <si>
    <t>000 1 13 02000 00 0000 130</t>
  </si>
  <si>
    <t>Прочие доходы от компенсации затрат бюджета городских округов</t>
  </si>
  <si>
    <t>000 1 13 02994 04 0000 130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</si>
  <si>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</si>
  <si>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</si>
  <si>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</si>
  <si>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</si>
  <si>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</si>
  <si>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000 1 14 02043 04 0000 410 </t>
  </si>
  <si>
    <t xml:space="preserve">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</si>
  <si>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000 1 14 02043 04 0000 440 </t>
  </si>
  <si>
    <t>ШТРАФЫ, САНКЦИИ, ВОЗМЕЩЕНИЕ УЩЕРБА</t>
  </si>
  <si>
    <t>000 1 16 00000 00 0000 000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</si>
  <si>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</si>
  <si>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000 1 16 01053 01 0000 140 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</si>
  <si>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</si>
  <si>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000 1 16 01063 01 0000 140 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</si>
  <si>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</si>
  <si>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000 1 16 01073 01 0000 140 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</si>
  <si>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</si>
  <si>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000 1 16 01153 01 0000 140 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</si>
  <si>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</si>
  <si>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000 1 16 01193 01 0000 140 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</si>
  <si>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выявленные должностными лицами органов муниципального контроля</t>
  </si>
  <si>
    <t>000 1 1601194 01 0000 140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</si>
  <si>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</si>
  <si>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000 1 16 01203 01 0000 140 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</si>
  <si>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</si>
  <si>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000 1 16 02020 02 0000 140 </t>
  </si>
  <si>
    <t>Денежные взыскания (штрафы) за нарушение  законодательства о налогах и сборах, предусмотренные  статьями  116,  118, 119.1, пунктами 1 и 2 статьи  120, статьями 125, 126, 128, 129, 129.1, 132, 133, 134, 135, 135.1 Налогового кодекса Российской Федерации, а также штрафы, взыскание которых  осуществляется  на основании ранее действовавшей статьи 117 Налогового кодекса Российской Федерации</t>
  </si>
  <si>
    <t xml:space="preserve"> 000 1 16 03010 01 0000 140 </t>
  </si>
  <si>
    <t>Денежные  взыскания  (штрафы)   за  административные  правонарушения   в области   налогов   и   сборов, предусмотренные  Кодексом  Российской Федерации   об    административных правонарушениях</t>
  </si>
  <si>
    <t xml:space="preserve">000 1 16 03030 01 0000 140 </t>
  </si>
  <si>
    <t>Денежные взыскания (штрафы) за нарушение законодательства о применении контрольно-кассовой   техники   при осуществлении наличных денежных расчетов и (или)  расчетов  с  использованием платежных карт</t>
  </si>
  <si>
    <t xml:space="preserve">000 1 16 06000 01 0000 140 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</si>
  <si>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</t>
  </si>
  <si>
    <t>000 1 16 07090 04 0000 140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</si>
  <si>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</si>
  <si>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</si>
  <si>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табачной продукции</t>
  </si>
  <si>
    <t>000 1 16 08020 01 0000 140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</si>
  <si>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</si>
  <si>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</si>
  <si>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>Денежные взыскания (штрафы) за нарушение законодательства в области охраны окружающей среды</t>
  </si>
  <si>
    <t>000 1 16 25050 01 0000 140</t>
  </si>
  <si>
    <t xml:space="preserve"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 в сфере защиты прав потребителей
</t>
  </si>
  <si>
    <t xml:space="preserve">000 1 16 28000 01 0000 140 </t>
  </si>
  <si>
    <t>Прочие денежные взыскания (штрафы) за  правонарушения в области дорожного движения</t>
  </si>
  <si>
    <t>000 1 16 30030 01 0000 140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</si>
  <si>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округов</t>
  </si>
  <si>
    <t>000 1 16 33040 04 0000 140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</si>
  <si>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</si>
  <si>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</si>
  <si>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Прочие поступления от денежных взысканий (штрафов) и иных сумм в  возмещение ущерба, зачисляемые в бюджеты городских округов</t>
  </si>
  <si>
    <t xml:space="preserve">000 1 16 90040 04 0000 140 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</si>
  <si>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действующим до 1 января 2020 года</t>
  </si>
  <si>
    <t>ПРОЧИЕ НЕНАЛОГОВЫЕ ДОХОДЫ</t>
  </si>
  <si>
    <t>000 1 17 00000 00 0000 000</t>
  </si>
  <si>
    <t>Прочие неналоговые доходы</t>
  </si>
  <si>
    <t>000 1 17 05000 00 0000 180</t>
  </si>
  <si>
    <t>Прочие неналоговые доходы бюджетов городских округов</t>
  </si>
  <si>
    <t>000 1 17 05040 04 0000 180</t>
  </si>
  <si>
    <t>БЕЗВОЗМЕЗДНЫЕ ПОСТУПЛЕНИЯ</t>
  </si>
  <si>
    <t xml:space="preserve">000 2 00 00000 00 0000 000 </t>
  </si>
  <si>
    <t>БЕЗВОЗМЕЗДНЫЕ ПОСТУПЛЕНИЯ ОТ ДРУГИХ БЮДЖЕТОВ БЮДЖЕТНОЙ СИСТЕМЫ РОССИЙСКОЙ ФЕДЕРАЦИИ</t>
  </si>
  <si>
    <t xml:space="preserve">000 2 02 00000 00 0000 000 </t>
  </si>
  <si>
    <t>Дотации бюджетам бюджетной системы Российской Федерации</t>
  </si>
  <si>
    <t xml:space="preserve">000 2 02 10000 00 0000 150 </t>
  </si>
  <si>
    <t>Дотации бюджетам городских округов на поддержку мер по обеспечению сбалансированности бюджетов</t>
  </si>
  <si>
    <t>000 2 02 15002 04 0000 150</t>
  </si>
  <si>
    <t>Дотации бюджетам городских округов, связанные с особым режимом безопасного функционирования  закрытых административно-территориальных образований</t>
  </si>
  <si>
    <t xml:space="preserve">000 2 02 15010 04 0000 150 </t>
  </si>
  <si>
    <t>Субсидии бюджетам бюджетной системы Российской Федерации (межбюджетные субсидии)</t>
  </si>
  <si>
    <t xml:space="preserve">000 2 02 20000 00 0000 150 </t>
  </si>
  <si>
    <t xml:space="preserve">Субсидии бюджетам городских округов на софинансирование капитальных вложений в объекты муниципальной собственности
</t>
  </si>
  <si>
    <t>000 2 02 20077 04 0000 150</t>
  </si>
  <si>
    <t>Субсидии бюджетам городских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</si>
  <si>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000 2 02 20216 04 0000 150 </t>
  </si>
  <si>
    <t>Субсидии бюджетам городских округов на обновление материально-технической базы для формирования у обучающихся современных технологических и гуманитарных навыков</t>
  </si>
  <si>
    <t xml:space="preserve">000 2 02 25169 04 0000 150
</t>
  </si>
  <si>
    <t>Субсидии бюджетам городских округов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</si>
  <si>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000 2 02 25232 04 0000 150</t>
  </si>
  <si>
    <t xml:space="preserve">Субсидии бюджетам городских округов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 </t>
  </si>
  <si>
    <t>000 2 02 25299 04 0000 150</t>
  </si>
  <si>
    <t>Субсидии бюджетам городских округов на организацию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</si>
  <si>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000 2 02 25304 04 0000 150</t>
  </si>
  <si>
    <t>Субсидии бюджетам городских округов на реализацию мероприятий по содействию созданию в субъектах Российской Федерации новых мест в общеобразовательных организациях</t>
  </si>
  <si>
    <t>000 2 02 25520 04 0000 150</t>
  </si>
  <si>
    <t>Прочие субсидии бюджетам городских округов</t>
  </si>
  <si>
    <t xml:space="preserve">000 2 02 29999 04 0000 150 </t>
  </si>
  <si>
    <t xml:space="preserve">Субвенции бюджетам бюджетной системы Российской Федерации </t>
  </si>
  <si>
    <t xml:space="preserve">000 2 02 30000 00 0000 150 </t>
  </si>
  <si>
    <t>Субвенции бюджетам городских округов на выполнение передаваемых полномочий субъектов Российской Федерации</t>
  </si>
  <si>
    <t>000 2 02 30024 04 0000 150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</si>
  <si>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</si>
  <si>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000 2 02 30027 04 0000 150</t>
  </si>
  <si>
    <t>Субвенции бюджетам городских округов на компенсацию  части  родительской  платы, взымаемой с родителей (законных представителей)  за содержание  присмотр и уход за детьми, посещающими образовательные организации,  реализующие   образовательные программы дошкольного образования</t>
  </si>
  <si>
    <t>000 2 02 30029 04 0000 150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</si>
  <si>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</si>
  <si>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000 2 02 35082 04 0000 150</t>
  </si>
  <si>
    <t xml:space="preserve"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</si>
  <si>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>000 2 02 35120 04 0000 150</t>
  </si>
  <si>
    <t>Субвенции бюджетам городских округов на проведение Всероссийской переписи населения 2020 года</t>
  </si>
  <si>
    <t>000 2 02 35469 04 0000 150</t>
  </si>
  <si>
    <t>Субвенции бюджетам городских округов на государственную регистрацию актов гражданского состояния</t>
  </si>
  <si>
    <t>000 2 02 35930 04 0000 150</t>
  </si>
  <si>
    <t>Единая субвенция бюджетам городских округов</t>
  </si>
  <si>
    <t>000 2 02 39998 04 0000 150</t>
  </si>
  <si>
    <t xml:space="preserve">Иные межбюджетные трансферты
</t>
  </si>
  <si>
    <t>000 2 02 40000 00 0000 150</t>
  </si>
  <si>
    <t>Межбюджетные трансферты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организаций</t>
  </si>
  <si>
    <t>000 2 02 45303 04 0000 150</t>
  </si>
  <si>
    <t>Межбюджетные трансферты, передаваемые бюджетам городских округов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</si>
  <si>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000 2 02 45424 04 0000 150</t>
  </si>
  <si>
    <t>Межбюджетные трансферты, передаваемые бюджетам на создание модельных муниципальных библиотек</t>
  </si>
  <si>
    <t>000 2 02 45454 04 0000 150</t>
  </si>
  <si>
    <t>ДОХОДЫ 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</si>
</sst>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3" fillId="0" borderId="0"/>
  </cellStyleXfs>
  <cellXfs count="81">
    <xf numFmtId="0" fontId="0" fillId="0" borderId="0" xfId="0"/>
    <xf numFmtId="4" fontId="2" fillId="2" borderId="0" xfId="0" applyNumberFormat="1" applyFont="1" applyFill="1" applyBorder="1" applyAlignment="1">
      <alignment horizontal="right" vertical="center"/>
    </xf>
    <xf numFmtId="0" fontId="2" fillId="2" borderId="0" xfId="0" applyFont="1" applyFill="1"/>
    <xf numFmtId="4" fontId="2" fillId="2" borderId="0" xfId="0" applyNumberFormat="1" applyFont="1" applyFill="1" applyAlignment="1">
      <alignment horizontal="right" vertical="center"/>
    </xf>
    <xf numFmtId="4" fontId="2" fillId="2" borderId="0" xfId="0" applyNumberFormat="1" applyFont="1" applyFill="1" applyBorder="1" applyAlignment="1">
      <alignment horizontal="right" wrapText="1"/>
    </xf>
    <xf numFmtId="0" fontId="2" fillId="2" borderId="0" xfId="0" applyFont="1" applyFill="1" applyAlignment="1">
      <alignment vertical="center"/>
    </xf>
    <xf numFmtId="43" fontId="2" fillId="2" borderId="0" xfId="0" applyNumberFormat="1" applyFont="1" applyFill="1" applyBorder="1" applyAlignment="1">
      <alignment horizontal="right" vertical="center"/>
    </xf>
    <xf numFmtId="43" fontId="2" fillId="2" borderId="0" xfId="1" applyNumberFormat="1" applyFont="1" applyFill="1" applyAlignment="1">
      <alignment vertical="center"/>
    </xf>
    <xf numFmtId="43" fontId="2" fillId="2" borderId="0" xfId="1" applyNumberFormat="1" applyFont="1" applyFill="1" applyAlignment="1">
      <alignment horizontal="center" vertical="center"/>
    </xf>
    <xf numFmtId="43" fontId="2" fillId="2" borderId="0" xfId="0" applyNumberFormat="1" applyFont="1" applyFill="1" applyAlignment="1">
      <alignment vertical="center"/>
    </xf>
    <xf numFmtId="0" fontId="4" fillId="2" borderId="0" xfId="2" applyFont="1" applyFill="1" applyAlignment="1">
      <alignment horizontal="center"/>
    </xf>
    <xf numFmtId="0" fontId="5" fillId="2" borderId="0" xfId="0" applyFont="1" applyFill="1"/>
    <xf numFmtId="0" fontId="5" fillId="2" borderId="0" xfId="2" applyFont="1" applyFill="1" applyAlignment="1">
      <alignment vertical="center"/>
    </xf>
    <xf numFmtId="43" fontId="5" fillId="2" borderId="0" xfId="2" applyNumberFormat="1" applyFont="1" applyFill="1" applyAlignment="1">
      <alignment vertical="center"/>
    </xf>
    <xf numFmtId="43" fontId="5" fillId="2" borderId="0" xfId="1" applyNumberFormat="1" applyFont="1" applyFill="1" applyAlignment="1">
      <alignment vertical="center"/>
    </xf>
    <xf numFmtId="43" fontId="5" fillId="2" borderId="0" xfId="1" applyNumberFormat="1" applyFont="1" applyFill="1" applyAlignment="1">
      <alignment horizontal="center" vertical="center"/>
    </xf>
    <xf numFmtId="49" fontId="5" fillId="2" borderId="0" xfId="2" applyNumberFormat="1" applyFont="1" applyFill="1" applyAlignment="1">
      <alignment vertical="center" wrapText="1"/>
    </xf>
    <xf numFmtId="43" fontId="5" fillId="2" borderId="0" xfId="2" applyNumberFormat="1" applyFont="1" applyFill="1" applyAlignment="1">
      <alignment horizontal="right" vertical="center"/>
    </xf>
    <xf numFmtId="43" fontId="5" fillId="2" borderId="0" xfId="1" applyNumberFormat="1" applyFont="1" applyFill="1" applyAlignment="1">
      <alignment horizontal="right" vertical="center"/>
    </xf>
    <xf numFmtId="0" fontId="5" fillId="2" borderId="1" xfId="0" applyFont="1" applyFill="1" applyBorder="1" applyAlignment="1" applyProtection="1">
      <alignment horizontal="center" vertical="center" wrapText="1" readingOrder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43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43" fontId="5" fillId="2" borderId="1" xfId="1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3" fontId="6" fillId="2" borderId="1" xfId="0" applyNumberFormat="1" applyFont="1" applyFill="1" applyBorder="1" applyAlignment="1">
      <alignment horizontal="center" vertical="center" shrinkToFi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6" fillId="2" borderId="0" xfId="0" applyFont="1" applyFill="1"/>
    <xf numFmtId="49" fontId="5" fillId="2" borderId="1" xfId="0" applyNumberFormat="1" applyFont="1" applyFill="1" applyBorder="1" applyAlignment="1">
      <alignment horizontal="left" vertical="center" wrapText="1"/>
    </xf>
    <xf numFmtId="43" fontId="5" fillId="2" borderId="1" xfId="0" applyNumberFormat="1" applyFont="1" applyFill="1" applyBorder="1" applyAlignment="1">
      <alignment horizontal="center" vertical="center" shrinkToFit="1"/>
    </xf>
    <xf numFmtId="0" fontId="5" fillId="2" borderId="1" xfId="0" applyNumberFormat="1" applyFont="1" applyFill="1" applyBorder="1" applyAlignment="1">
      <alignment horizontal="left" vertical="center" wrapText="1"/>
    </xf>
    <xf numFmtId="43" fontId="5" fillId="2" borderId="1" xfId="1" applyNumberFormat="1" applyFont="1" applyFill="1" applyBorder="1" applyAlignment="1">
      <alignment horizontal="center" vertical="center"/>
    </xf>
    <xf numFmtId="43" fontId="5" fillId="2" borderId="1" xfId="1" applyNumberFormat="1" applyFont="1" applyFill="1" applyBorder="1" applyAlignment="1">
      <alignment horizontal="center" vertical="center" shrinkToFit="1"/>
    </xf>
    <xf numFmtId="0" fontId="6" fillId="2" borderId="1" xfId="0" applyNumberFormat="1" applyFont="1" applyFill="1" applyBorder="1" applyAlignment="1">
      <alignment horizontal="left" vertical="center" wrapText="1"/>
    </xf>
    <xf numFmtId="43" fontId="7" fillId="2" borderId="1" xfId="0" applyNumberFormat="1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left" wrapText="1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left" vertical="top" wrapText="1"/>
    </xf>
    <xf numFmtId="49" fontId="5" fillId="2" borderId="1" xfId="0" applyNumberFormat="1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5" fillId="2" borderId="1" xfId="0" applyNumberFormat="1" applyFont="1" applyFill="1" applyBorder="1" applyAlignment="1">
      <alignment vertical="center" wrapText="1"/>
    </xf>
    <xf numFmtId="49" fontId="5" fillId="2" borderId="1" xfId="3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left" vertical="top" wrapText="1"/>
    </xf>
    <xf numFmtId="0" fontId="9" fillId="2" borderId="1" xfId="0" applyFont="1" applyFill="1" applyBorder="1" applyAlignment="1">
      <alignment horizontal="left" vertical="top" wrapText="1"/>
    </xf>
    <xf numFmtId="49" fontId="5" fillId="2" borderId="1" xfId="0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left" wrapText="1"/>
    </xf>
    <xf numFmtId="0" fontId="6" fillId="2" borderId="1" xfId="0" applyFont="1" applyFill="1" applyBorder="1" applyAlignment="1" applyProtection="1">
      <alignment vertical="center" wrapText="1" readingOrder="1"/>
      <protection locked="0"/>
    </xf>
    <xf numFmtId="49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vertical="center" wrapText="1" readingOrder="1"/>
      <protection locked="0"/>
    </xf>
    <xf numFmtId="49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43" fontId="5" fillId="2" borderId="1" xfId="0" applyNumberFormat="1" applyFont="1" applyFill="1" applyBorder="1"/>
    <xf numFmtId="43" fontId="5" fillId="2" borderId="0" xfId="0" applyNumberFormat="1" applyFont="1" applyFill="1"/>
    <xf numFmtId="0" fontId="5" fillId="0" borderId="1" xfId="0" applyFont="1" applyFill="1" applyBorder="1" applyAlignment="1" applyProtection="1">
      <alignment vertical="center" wrapText="1" readingOrder="1"/>
      <protection locked="0"/>
    </xf>
    <xf numFmtId="49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43" fontId="5" fillId="0" borderId="1" xfId="0" applyNumberFormat="1" applyFont="1" applyFill="1" applyBorder="1" applyAlignment="1">
      <alignment horizontal="center" vertical="center" shrinkToFit="1"/>
    </xf>
    <xf numFmtId="0" fontId="5" fillId="0" borderId="0" xfId="0" applyFont="1" applyFill="1"/>
    <xf numFmtId="43" fontId="5" fillId="0" borderId="1" xfId="1" applyNumberFormat="1" applyFont="1" applyFill="1" applyBorder="1" applyAlignment="1">
      <alignment horizontal="center" vertical="center" shrinkToFit="1"/>
    </xf>
    <xf numFmtId="43" fontId="5" fillId="0" borderId="1" xfId="1" applyNumberFormat="1" applyFont="1" applyFill="1" applyBorder="1" applyAlignment="1">
      <alignment horizontal="center" vertical="center"/>
    </xf>
    <xf numFmtId="4" fontId="5" fillId="2" borderId="0" xfId="0" applyNumberFormat="1" applyFont="1" applyFill="1"/>
    <xf numFmtId="0" fontId="5" fillId="0" borderId="1" xfId="0" applyFont="1" applyFill="1" applyBorder="1" applyAlignment="1" applyProtection="1">
      <alignment vertical="top" wrapText="1"/>
      <protection locked="0"/>
    </xf>
    <xf numFmtId="0" fontId="7" fillId="3" borderId="1" xfId="0" applyFont="1" applyFill="1" applyBorder="1" applyAlignment="1">
      <alignment wrapText="1"/>
    </xf>
    <xf numFmtId="49" fontId="5" fillId="3" borderId="1" xfId="0" applyNumberFormat="1" applyFont="1" applyFill="1" applyBorder="1" applyAlignment="1" applyProtection="1">
      <alignment horizontal="center" wrapText="1"/>
      <protection locked="0"/>
    </xf>
    <xf numFmtId="43" fontId="5" fillId="3" borderId="1" xfId="0" applyNumberFormat="1" applyFont="1" applyFill="1" applyBorder="1" applyAlignment="1">
      <alignment horizontal="center" vertical="center" shrinkToFit="1"/>
    </xf>
    <xf numFmtId="0" fontId="5" fillId="3" borderId="0" xfId="0" applyFont="1" applyFill="1"/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 applyProtection="1">
      <alignment vertical="center" wrapText="1" readingOrder="1"/>
      <protection locked="0"/>
    </xf>
    <xf numFmtId="49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left" wrapText="1" readingOrder="1"/>
      <protection locked="0"/>
    </xf>
    <xf numFmtId="49" fontId="5" fillId="0" borderId="1" xfId="0" applyNumberFormat="1" applyFont="1" applyFill="1" applyBorder="1" applyAlignment="1">
      <alignment horizontal="center" vertical="center"/>
    </xf>
    <xf numFmtId="43" fontId="5" fillId="0" borderId="0" xfId="0" applyNumberFormat="1" applyFont="1" applyFill="1"/>
    <xf numFmtId="2" fontId="5" fillId="0" borderId="1" xfId="0" applyNumberFormat="1" applyFont="1" applyFill="1" applyBorder="1" applyAlignment="1">
      <alignment horizontal="justify" wrapText="1"/>
    </xf>
    <xf numFmtId="0" fontId="8" fillId="0" borderId="1" xfId="0" applyFont="1" applyFill="1" applyBorder="1" applyAlignment="1">
      <alignment wrapText="1"/>
    </xf>
    <xf numFmtId="2" fontId="5" fillId="2" borderId="1" xfId="0" applyNumberFormat="1" applyFont="1" applyFill="1" applyBorder="1" applyAlignment="1">
      <alignment horizontal="justify" vertical="top" wrapText="1"/>
    </xf>
    <xf numFmtId="0" fontId="6" fillId="2" borderId="2" xfId="0" applyFont="1" applyFill="1" applyBorder="1" applyAlignment="1" applyProtection="1">
      <alignment horizontal="left" vertical="center" wrapText="1" readingOrder="1"/>
      <protection locked="0"/>
    </xf>
    <xf numFmtId="0" fontId="6" fillId="2" borderId="3" xfId="0" applyFont="1" applyFill="1" applyBorder="1" applyAlignment="1" applyProtection="1">
      <alignment horizontal="left" vertical="center" wrapText="1" readingOrder="1"/>
      <protection locked="0"/>
    </xf>
    <xf numFmtId="43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Alignment="1">
      <alignment vertical="center"/>
    </xf>
    <xf numFmtId="43" fontId="5" fillId="2" borderId="0" xfId="0" applyNumberFormat="1" applyFont="1" applyFill="1" applyAlignment="1">
      <alignment vertical="center"/>
    </xf>
  </cellXfs>
  <cellStyles count="4">
    <cellStyle name="Обычный" xfId="0" builtinId="0"/>
    <cellStyle name="Обычный 2" xfId="2"/>
    <cellStyle name="Обычный_Кассовый план поступлений 2010" xfId="3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6"/>
  <sheetViews>
    <sheetView tabSelected="1" topLeftCell="A36" workbookViewId="0">
      <selection activeCell="A101" sqref="A101:XFD101"/>
    </sheetView>
  </sheetViews>
  <sheetFormatPr defaultRowHeight="12" x14ac:dyDescent="0.2"/>
  <cols>
    <col min="1" max="1" width="77.42578125" style="11" customWidth="1"/>
    <col min="2" max="2" width="24.28515625" style="79" customWidth="1"/>
    <col min="3" max="3" width="16.42578125" style="80" hidden="1" customWidth="1"/>
    <col min="4" max="4" width="16.5703125" style="14" hidden="1" customWidth="1"/>
    <col min="5" max="5" width="17.28515625" style="15" customWidth="1"/>
    <col min="6" max="6" width="14.7109375" style="11" customWidth="1"/>
    <col min="7" max="235" width="9.140625" style="11"/>
    <col min="236" max="236" width="52.85546875" style="11" customWidth="1"/>
    <col min="237" max="237" width="23.7109375" style="11" customWidth="1"/>
    <col min="238" max="238" width="14.5703125" style="11" customWidth="1"/>
    <col min="239" max="491" width="9.140625" style="11"/>
    <col min="492" max="492" width="52.85546875" style="11" customWidth="1"/>
    <col min="493" max="493" width="23.7109375" style="11" customWidth="1"/>
    <col min="494" max="494" width="14.5703125" style="11" customWidth="1"/>
    <col min="495" max="747" width="9.140625" style="11"/>
    <col min="748" max="748" width="52.85546875" style="11" customWidth="1"/>
    <col min="749" max="749" width="23.7109375" style="11" customWidth="1"/>
    <col min="750" max="750" width="14.5703125" style="11" customWidth="1"/>
    <col min="751" max="1003" width="9.140625" style="11"/>
    <col min="1004" max="1004" width="52.85546875" style="11" customWidth="1"/>
    <col min="1005" max="1005" width="23.7109375" style="11" customWidth="1"/>
    <col min="1006" max="1006" width="14.5703125" style="11" customWidth="1"/>
    <col min="1007" max="1259" width="9.140625" style="11"/>
    <col min="1260" max="1260" width="52.85546875" style="11" customWidth="1"/>
    <col min="1261" max="1261" width="23.7109375" style="11" customWidth="1"/>
    <col min="1262" max="1262" width="14.5703125" style="11" customWidth="1"/>
    <col min="1263" max="1515" width="9.140625" style="11"/>
    <col min="1516" max="1516" width="52.85546875" style="11" customWidth="1"/>
    <col min="1517" max="1517" width="23.7109375" style="11" customWidth="1"/>
    <col min="1518" max="1518" width="14.5703125" style="11" customWidth="1"/>
    <col min="1519" max="1771" width="9.140625" style="11"/>
    <col min="1772" max="1772" width="52.85546875" style="11" customWidth="1"/>
    <col min="1773" max="1773" width="23.7109375" style="11" customWidth="1"/>
    <col min="1774" max="1774" width="14.5703125" style="11" customWidth="1"/>
    <col min="1775" max="2027" width="9.140625" style="11"/>
    <col min="2028" max="2028" width="52.85546875" style="11" customWidth="1"/>
    <col min="2029" max="2029" width="23.7109375" style="11" customWidth="1"/>
    <col min="2030" max="2030" width="14.5703125" style="11" customWidth="1"/>
    <col min="2031" max="2283" width="9.140625" style="11"/>
    <col min="2284" max="2284" width="52.85546875" style="11" customWidth="1"/>
    <col min="2285" max="2285" width="23.7109375" style="11" customWidth="1"/>
    <col min="2286" max="2286" width="14.5703125" style="11" customWidth="1"/>
    <col min="2287" max="2539" width="9.140625" style="11"/>
    <col min="2540" max="2540" width="52.85546875" style="11" customWidth="1"/>
    <col min="2541" max="2541" width="23.7109375" style="11" customWidth="1"/>
    <col min="2542" max="2542" width="14.5703125" style="11" customWidth="1"/>
    <col min="2543" max="2795" width="9.140625" style="11"/>
    <col min="2796" max="2796" width="52.85546875" style="11" customWidth="1"/>
    <col min="2797" max="2797" width="23.7109375" style="11" customWidth="1"/>
    <col min="2798" max="2798" width="14.5703125" style="11" customWidth="1"/>
    <col min="2799" max="3051" width="9.140625" style="11"/>
    <col min="3052" max="3052" width="52.85546875" style="11" customWidth="1"/>
    <col min="3053" max="3053" width="23.7109375" style="11" customWidth="1"/>
    <col min="3054" max="3054" width="14.5703125" style="11" customWidth="1"/>
    <col min="3055" max="3307" width="9.140625" style="11"/>
    <col min="3308" max="3308" width="52.85546875" style="11" customWidth="1"/>
    <col min="3309" max="3309" width="23.7109375" style="11" customWidth="1"/>
    <col min="3310" max="3310" width="14.5703125" style="11" customWidth="1"/>
    <col min="3311" max="3563" width="9.140625" style="11"/>
    <col min="3564" max="3564" width="52.85546875" style="11" customWidth="1"/>
    <col min="3565" max="3565" width="23.7109375" style="11" customWidth="1"/>
    <col min="3566" max="3566" width="14.5703125" style="11" customWidth="1"/>
    <col min="3567" max="3819" width="9.140625" style="11"/>
    <col min="3820" max="3820" width="52.85546875" style="11" customWidth="1"/>
    <col min="3821" max="3821" width="23.7109375" style="11" customWidth="1"/>
    <col min="3822" max="3822" width="14.5703125" style="11" customWidth="1"/>
    <col min="3823" max="4075" width="9.140625" style="11"/>
    <col min="4076" max="4076" width="52.85546875" style="11" customWidth="1"/>
    <col min="4077" max="4077" width="23.7109375" style="11" customWidth="1"/>
    <col min="4078" max="4078" width="14.5703125" style="11" customWidth="1"/>
    <col min="4079" max="4331" width="9.140625" style="11"/>
    <col min="4332" max="4332" width="52.85546875" style="11" customWidth="1"/>
    <col min="4333" max="4333" width="23.7109375" style="11" customWidth="1"/>
    <col min="4334" max="4334" width="14.5703125" style="11" customWidth="1"/>
    <col min="4335" max="4587" width="9.140625" style="11"/>
    <col min="4588" max="4588" width="52.85546875" style="11" customWidth="1"/>
    <col min="4589" max="4589" width="23.7109375" style="11" customWidth="1"/>
    <col min="4590" max="4590" width="14.5703125" style="11" customWidth="1"/>
    <col min="4591" max="4843" width="9.140625" style="11"/>
    <col min="4844" max="4844" width="52.85546875" style="11" customWidth="1"/>
    <col min="4845" max="4845" width="23.7109375" style="11" customWidth="1"/>
    <col min="4846" max="4846" width="14.5703125" style="11" customWidth="1"/>
    <col min="4847" max="5099" width="9.140625" style="11"/>
    <col min="5100" max="5100" width="52.85546875" style="11" customWidth="1"/>
    <col min="5101" max="5101" width="23.7109375" style="11" customWidth="1"/>
    <col min="5102" max="5102" width="14.5703125" style="11" customWidth="1"/>
    <col min="5103" max="5355" width="9.140625" style="11"/>
    <col min="5356" max="5356" width="52.85546875" style="11" customWidth="1"/>
    <col min="5357" max="5357" width="23.7109375" style="11" customWidth="1"/>
    <col min="5358" max="5358" width="14.5703125" style="11" customWidth="1"/>
    <col min="5359" max="5611" width="9.140625" style="11"/>
    <col min="5612" max="5612" width="52.85546875" style="11" customWidth="1"/>
    <col min="5613" max="5613" width="23.7109375" style="11" customWidth="1"/>
    <col min="5614" max="5614" width="14.5703125" style="11" customWidth="1"/>
    <col min="5615" max="5867" width="9.140625" style="11"/>
    <col min="5868" max="5868" width="52.85546875" style="11" customWidth="1"/>
    <col min="5869" max="5869" width="23.7109375" style="11" customWidth="1"/>
    <col min="5870" max="5870" width="14.5703125" style="11" customWidth="1"/>
    <col min="5871" max="6123" width="9.140625" style="11"/>
    <col min="6124" max="6124" width="52.85546875" style="11" customWidth="1"/>
    <col min="6125" max="6125" width="23.7109375" style="11" customWidth="1"/>
    <col min="6126" max="6126" width="14.5703125" style="11" customWidth="1"/>
    <col min="6127" max="6379" width="9.140625" style="11"/>
    <col min="6380" max="6380" width="52.85546875" style="11" customWidth="1"/>
    <col min="6381" max="6381" width="23.7109375" style="11" customWidth="1"/>
    <col min="6382" max="6382" width="14.5703125" style="11" customWidth="1"/>
    <col min="6383" max="6635" width="9.140625" style="11"/>
    <col min="6636" max="6636" width="52.85546875" style="11" customWidth="1"/>
    <col min="6637" max="6637" width="23.7109375" style="11" customWidth="1"/>
    <col min="6638" max="6638" width="14.5703125" style="11" customWidth="1"/>
    <col min="6639" max="6891" width="9.140625" style="11"/>
    <col min="6892" max="6892" width="52.85546875" style="11" customWidth="1"/>
    <col min="6893" max="6893" width="23.7109375" style="11" customWidth="1"/>
    <col min="6894" max="6894" width="14.5703125" style="11" customWidth="1"/>
    <col min="6895" max="7147" width="9.140625" style="11"/>
    <col min="7148" max="7148" width="52.85546875" style="11" customWidth="1"/>
    <col min="7149" max="7149" width="23.7109375" style="11" customWidth="1"/>
    <col min="7150" max="7150" width="14.5703125" style="11" customWidth="1"/>
    <col min="7151" max="7403" width="9.140625" style="11"/>
    <col min="7404" max="7404" width="52.85546875" style="11" customWidth="1"/>
    <col min="7405" max="7405" width="23.7109375" style="11" customWidth="1"/>
    <col min="7406" max="7406" width="14.5703125" style="11" customWidth="1"/>
    <col min="7407" max="7659" width="9.140625" style="11"/>
    <col min="7660" max="7660" width="52.85546875" style="11" customWidth="1"/>
    <col min="7661" max="7661" width="23.7109375" style="11" customWidth="1"/>
    <col min="7662" max="7662" width="14.5703125" style="11" customWidth="1"/>
    <col min="7663" max="7915" width="9.140625" style="11"/>
    <col min="7916" max="7916" width="52.85546875" style="11" customWidth="1"/>
    <col min="7917" max="7917" width="23.7109375" style="11" customWidth="1"/>
    <col min="7918" max="7918" width="14.5703125" style="11" customWidth="1"/>
    <col min="7919" max="8171" width="9.140625" style="11"/>
    <col min="8172" max="8172" width="52.85546875" style="11" customWidth="1"/>
    <col min="8173" max="8173" width="23.7109375" style="11" customWidth="1"/>
    <col min="8174" max="8174" width="14.5703125" style="11" customWidth="1"/>
    <col min="8175" max="8427" width="9.140625" style="11"/>
    <col min="8428" max="8428" width="52.85546875" style="11" customWidth="1"/>
    <col min="8429" max="8429" width="23.7109375" style="11" customWidth="1"/>
    <col min="8430" max="8430" width="14.5703125" style="11" customWidth="1"/>
    <col min="8431" max="8683" width="9.140625" style="11"/>
    <col min="8684" max="8684" width="52.85546875" style="11" customWidth="1"/>
    <col min="8685" max="8685" width="23.7109375" style="11" customWidth="1"/>
    <col min="8686" max="8686" width="14.5703125" style="11" customWidth="1"/>
    <col min="8687" max="8939" width="9.140625" style="11"/>
    <col min="8940" max="8940" width="52.85546875" style="11" customWidth="1"/>
    <col min="8941" max="8941" width="23.7109375" style="11" customWidth="1"/>
    <col min="8942" max="8942" width="14.5703125" style="11" customWidth="1"/>
    <col min="8943" max="9195" width="9.140625" style="11"/>
    <col min="9196" max="9196" width="52.85546875" style="11" customWidth="1"/>
    <col min="9197" max="9197" width="23.7109375" style="11" customWidth="1"/>
    <col min="9198" max="9198" width="14.5703125" style="11" customWidth="1"/>
    <col min="9199" max="9451" width="9.140625" style="11"/>
    <col min="9452" max="9452" width="52.85546875" style="11" customWidth="1"/>
    <col min="9453" max="9453" width="23.7109375" style="11" customWidth="1"/>
    <col min="9454" max="9454" width="14.5703125" style="11" customWidth="1"/>
    <col min="9455" max="9707" width="9.140625" style="11"/>
    <col min="9708" max="9708" width="52.85546875" style="11" customWidth="1"/>
    <col min="9709" max="9709" width="23.7109375" style="11" customWidth="1"/>
    <col min="9710" max="9710" width="14.5703125" style="11" customWidth="1"/>
    <col min="9711" max="9963" width="9.140625" style="11"/>
    <col min="9964" max="9964" width="52.85546875" style="11" customWidth="1"/>
    <col min="9965" max="9965" width="23.7109375" style="11" customWidth="1"/>
    <col min="9966" max="9966" width="14.5703125" style="11" customWidth="1"/>
    <col min="9967" max="10219" width="9.140625" style="11"/>
    <col min="10220" max="10220" width="52.85546875" style="11" customWidth="1"/>
    <col min="10221" max="10221" width="23.7109375" style="11" customWidth="1"/>
    <col min="10222" max="10222" width="14.5703125" style="11" customWidth="1"/>
    <col min="10223" max="10475" width="9.140625" style="11"/>
    <col min="10476" max="10476" width="52.85546875" style="11" customWidth="1"/>
    <col min="10477" max="10477" width="23.7109375" style="11" customWidth="1"/>
    <col min="10478" max="10478" width="14.5703125" style="11" customWidth="1"/>
    <col min="10479" max="10731" width="9.140625" style="11"/>
    <col min="10732" max="10732" width="52.85546875" style="11" customWidth="1"/>
    <col min="10733" max="10733" width="23.7109375" style="11" customWidth="1"/>
    <col min="10734" max="10734" width="14.5703125" style="11" customWidth="1"/>
    <col min="10735" max="10987" width="9.140625" style="11"/>
    <col min="10988" max="10988" width="52.85546875" style="11" customWidth="1"/>
    <col min="10989" max="10989" width="23.7109375" style="11" customWidth="1"/>
    <col min="10990" max="10990" width="14.5703125" style="11" customWidth="1"/>
    <col min="10991" max="11243" width="9.140625" style="11"/>
    <col min="11244" max="11244" width="52.85546875" style="11" customWidth="1"/>
    <col min="11245" max="11245" width="23.7109375" style="11" customWidth="1"/>
    <col min="11246" max="11246" width="14.5703125" style="11" customWidth="1"/>
    <col min="11247" max="11499" width="9.140625" style="11"/>
    <col min="11500" max="11500" width="52.85546875" style="11" customWidth="1"/>
    <col min="11501" max="11501" width="23.7109375" style="11" customWidth="1"/>
    <col min="11502" max="11502" width="14.5703125" style="11" customWidth="1"/>
    <col min="11503" max="11755" width="9.140625" style="11"/>
    <col min="11756" max="11756" width="52.85546875" style="11" customWidth="1"/>
    <col min="11757" max="11757" width="23.7109375" style="11" customWidth="1"/>
    <col min="11758" max="11758" width="14.5703125" style="11" customWidth="1"/>
    <col min="11759" max="12011" width="9.140625" style="11"/>
    <col min="12012" max="12012" width="52.85546875" style="11" customWidth="1"/>
    <col min="12013" max="12013" width="23.7109375" style="11" customWidth="1"/>
    <col min="12014" max="12014" width="14.5703125" style="11" customWidth="1"/>
    <col min="12015" max="12267" width="9.140625" style="11"/>
    <col min="12268" max="12268" width="52.85546875" style="11" customWidth="1"/>
    <col min="12269" max="12269" width="23.7109375" style="11" customWidth="1"/>
    <col min="12270" max="12270" width="14.5703125" style="11" customWidth="1"/>
    <col min="12271" max="12523" width="9.140625" style="11"/>
    <col min="12524" max="12524" width="52.85546875" style="11" customWidth="1"/>
    <col min="12525" max="12525" width="23.7109375" style="11" customWidth="1"/>
    <col min="12526" max="12526" width="14.5703125" style="11" customWidth="1"/>
    <col min="12527" max="12779" width="9.140625" style="11"/>
    <col min="12780" max="12780" width="52.85546875" style="11" customWidth="1"/>
    <col min="12781" max="12781" width="23.7109375" style="11" customWidth="1"/>
    <col min="12782" max="12782" width="14.5703125" style="11" customWidth="1"/>
    <col min="12783" max="13035" width="9.140625" style="11"/>
    <col min="13036" max="13036" width="52.85546875" style="11" customWidth="1"/>
    <col min="13037" max="13037" width="23.7109375" style="11" customWidth="1"/>
    <col min="13038" max="13038" width="14.5703125" style="11" customWidth="1"/>
    <col min="13039" max="13291" width="9.140625" style="11"/>
    <col min="13292" max="13292" width="52.85546875" style="11" customWidth="1"/>
    <col min="13293" max="13293" width="23.7109375" style="11" customWidth="1"/>
    <col min="13294" max="13294" width="14.5703125" style="11" customWidth="1"/>
    <col min="13295" max="13547" width="9.140625" style="11"/>
    <col min="13548" max="13548" width="52.85546875" style="11" customWidth="1"/>
    <col min="13549" max="13549" width="23.7109375" style="11" customWidth="1"/>
    <col min="13550" max="13550" width="14.5703125" style="11" customWidth="1"/>
    <col min="13551" max="13803" width="9.140625" style="11"/>
    <col min="13804" max="13804" width="52.85546875" style="11" customWidth="1"/>
    <col min="13805" max="13805" width="23.7109375" style="11" customWidth="1"/>
    <col min="13806" max="13806" width="14.5703125" style="11" customWidth="1"/>
    <col min="13807" max="14059" width="9.140625" style="11"/>
    <col min="14060" max="14060" width="52.85546875" style="11" customWidth="1"/>
    <col min="14061" max="14061" width="23.7109375" style="11" customWidth="1"/>
    <col min="14062" max="14062" width="14.5703125" style="11" customWidth="1"/>
    <col min="14063" max="14315" width="9.140625" style="11"/>
    <col min="14316" max="14316" width="52.85546875" style="11" customWidth="1"/>
    <col min="14317" max="14317" width="23.7109375" style="11" customWidth="1"/>
    <col min="14318" max="14318" width="14.5703125" style="11" customWidth="1"/>
    <col min="14319" max="14571" width="9.140625" style="11"/>
    <col min="14572" max="14572" width="52.85546875" style="11" customWidth="1"/>
    <col min="14573" max="14573" width="23.7109375" style="11" customWidth="1"/>
    <col min="14574" max="14574" width="14.5703125" style="11" customWidth="1"/>
    <col min="14575" max="14827" width="9.140625" style="11"/>
    <col min="14828" max="14828" width="52.85546875" style="11" customWidth="1"/>
    <col min="14829" max="14829" width="23.7109375" style="11" customWidth="1"/>
    <col min="14830" max="14830" width="14.5703125" style="11" customWidth="1"/>
    <col min="14831" max="15083" width="9.140625" style="11"/>
    <col min="15084" max="15084" width="52.85546875" style="11" customWidth="1"/>
    <col min="15085" max="15085" width="23.7109375" style="11" customWidth="1"/>
    <col min="15086" max="15086" width="14.5703125" style="11" customWidth="1"/>
    <col min="15087" max="15339" width="9.140625" style="11"/>
    <col min="15340" max="15340" width="52.85546875" style="11" customWidth="1"/>
    <col min="15341" max="15341" width="23.7109375" style="11" customWidth="1"/>
    <col min="15342" max="15342" width="14.5703125" style="11" customWidth="1"/>
    <col min="15343" max="15595" width="9.140625" style="11"/>
    <col min="15596" max="15596" width="52.85546875" style="11" customWidth="1"/>
    <col min="15597" max="15597" width="23.7109375" style="11" customWidth="1"/>
    <col min="15598" max="15598" width="14.5703125" style="11" customWidth="1"/>
    <col min="15599" max="15851" width="9.140625" style="11"/>
    <col min="15852" max="15852" width="52.85546875" style="11" customWidth="1"/>
    <col min="15853" max="15853" width="23.7109375" style="11" customWidth="1"/>
    <col min="15854" max="15854" width="14.5703125" style="11" customWidth="1"/>
    <col min="15855" max="16107" width="9.140625" style="11"/>
    <col min="16108" max="16108" width="52.85546875" style="11" customWidth="1"/>
    <col min="16109" max="16109" width="23.7109375" style="11" customWidth="1"/>
    <col min="16110" max="16110" width="14.5703125" style="11" customWidth="1"/>
    <col min="16111" max="16384" width="9.140625" style="11"/>
  </cols>
  <sheetData>
    <row r="1" spans="1:5" s="2" customFormat="1" ht="12.75" x14ac:dyDescent="0.2">
      <c r="A1" s="1" t="s">
        <v>0</v>
      </c>
      <c r="B1" s="1"/>
      <c r="C1" s="1"/>
      <c r="D1" s="1"/>
      <c r="E1" s="1"/>
    </row>
    <row r="2" spans="1:5" s="2" customFormat="1" ht="12.75" x14ac:dyDescent="0.2">
      <c r="A2" s="3" t="s">
        <v>1</v>
      </c>
      <c r="B2" s="3"/>
      <c r="C2" s="3"/>
      <c r="D2" s="3"/>
      <c r="E2" s="3"/>
    </row>
    <row r="3" spans="1:5" s="2" customFormat="1" ht="12.75" x14ac:dyDescent="0.2">
      <c r="A3" s="4" t="s">
        <v>2</v>
      </c>
      <c r="B3" s="4"/>
      <c r="C3" s="4"/>
      <c r="D3" s="4"/>
      <c r="E3" s="4"/>
    </row>
    <row r="4" spans="1:5" s="2" customFormat="1" ht="12.75" x14ac:dyDescent="0.2">
      <c r="B4" s="5"/>
      <c r="C4" s="6"/>
      <c r="D4" s="7"/>
      <c r="E4" s="8"/>
    </row>
    <row r="5" spans="1:5" s="2" customFormat="1" ht="12.75" x14ac:dyDescent="0.2">
      <c r="B5" s="5"/>
      <c r="C5" s="9"/>
      <c r="D5" s="7"/>
      <c r="E5" s="8"/>
    </row>
    <row r="6" spans="1:5" s="2" customFormat="1" ht="12.75" x14ac:dyDescent="0.2">
      <c r="A6" s="10" t="s">
        <v>3</v>
      </c>
      <c r="B6" s="10"/>
      <c r="C6" s="10"/>
      <c r="D6" s="10"/>
      <c r="E6" s="10"/>
    </row>
    <row r="7" spans="1:5" x14ac:dyDescent="0.2">
      <c r="B7" s="12"/>
      <c r="C7" s="13"/>
    </row>
    <row r="8" spans="1:5" x14ac:dyDescent="0.2">
      <c r="B8" s="16"/>
      <c r="C8" s="17"/>
      <c r="E8" s="18" t="s">
        <v>4</v>
      </c>
    </row>
    <row r="9" spans="1:5" ht="24" x14ac:dyDescent="0.2">
      <c r="A9" s="19" t="s">
        <v>5</v>
      </c>
      <c r="B9" s="20" t="s">
        <v>6</v>
      </c>
      <c r="C9" s="21" t="s">
        <v>7</v>
      </c>
      <c r="D9" s="22" t="s">
        <v>8</v>
      </c>
      <c r="E9" s="22" t="s">
        <v>7</v>
      </c>
    </row>
    <row r="10" spans="1:5" x14ac:dyDescent="0.2">
      <c r="A10" s="23" t="s">
        <v>9</v>
      </c>
      <c r="B10" s="24" t="s">
        <v>10</v>
      </c>
      <c r="C10" s="25">
        <f>C11+C40</f>
        <v>1252628217</v>
      </c>
      <c r="D10" s="25">
        <f>D11+D40</f>
        <v>0</v>
      </c>
      <c r="E10" s="25">
        <f>E11+E40</f>
        <v>1252628217</v>
      </c>
    </row>
    <row r="11" spans="1:5" x14ac:dyDescent="0.2">
      <c r="A11" s="23" t="s">
        <v>11</v>
      </c>
      <c r="B11" s="26"/>
      <c r="C11" s="25">
        <f>C12+C18+C22+C31+C37</f>
        <v>1156042913</v>
      </c>
      <c r="D11" s="25">
        <f>D12+D18+D22+D31+D37</f>
        <v>0</v>
      </c>
      <c r="E11" s="25">
        <f>E12+E18+E22+E31+E37</f>
        <v>1156042913</v>
      </c>
    </row>
    <row r="12" spans="1:5" s="28" customFormat="1" x14ac:dyDescent="0.2">
      <c r="A12" s="27" t="s">
        <v>12</v>
      </c>
      <c r="B12" s="24" t="s">
        <v>13</v>
      </c>
      <c r="C12" s="25">
        <f>C13</f>
        <v>1045522000</v>
      </c>
      <c r="D12" s="25">
        <f>D13</f>
        <v>0</v>
      </c>
      <c r="E12" s="25">
        <f>E13</f>
        <v>1045522000</v>
      </c>
    </row>
    <row r="13" spans="1:5" x14ac:dyDescent="0.2">
      <c r="A13" s="29" t="s">
        <v>14</v>
      </c>
      <c r="B13" s="26" t="s">
        <v>15</v>
      </c>
      <c r="C13" s="30">
        <f>C14+C15+C16+C17</f>
        <v>1045522000</v>
      </c>
      <c r="D13" s="30">
        <f>D14+D15+D16+D17</f>
        <v>0</v>
      </c>
      <c r="E13" s="30">
        <f>E14+E15+E16+E17</f>
        <v>1045522000</v>
      </c>
    </row>
    <row r="14" spans="1:5" ht="36" x14ac:dyDescent="0.2">
      <c r="A14" s="31" t="s">
        <v>16</v>
      </c>
      <c r="B14" s="26" t="s">
        <v>17</v>
      </c>
      <c r="C14" s="30">
        <v>1043146000</v>
      </c>
      <c r="D14" s="32">
        <v>0</v>
      </c>
      <c r="E14" s="33">
        <f t="shared" ref="E14:E62" si="0">C14+D14</f>
        <v>1043146000</v>
      </c>
    </row>
    <row r="15" spans="1:5" ht="60" x14ac:dyDescent="0.2">
      <c r="A15" s="31" t="s">
        <v>18</v>
      </c>
      <c r="B15" s="26" t="s">
        <v>19</v>
      </c>
      <c r="C15" s="30">
        <v>350500</v>
      </c>
      <c r="D15" s="32">
        <v>0</v>
      </c>
      <c r="E15" s="33">
        <f t="shared" si="0"/>
        <v>350500</v>
      </c>
    </row>
    <row r="16" spans="1:5" ht="24" x14ac:dyDescent="0.2">
      <c r="A16" s="31" t="s">
        <v>20</v>
      </c>
      <c r="B16" s="26" t="s">
        <v>21</v>
      </c>
      <c r="C16" s="30">
        <v>2025500</v>
      </c>
      <c r="D16" s="32"/>
      <c r="E16" s="33">
        <f t="shared" si="0"/>
        <v>2025500</v>
      </c>
    </row>
    <row r="17" spans="1:5" ht="48" hidden="1" x14ac:dyDescent="0.2">
      <c r="A17" s="31" t="s">
        <v>22</v>
      </c>
      <c r="B17" s="26" t="s">
        <v>23</v>
      </c>
      <c r="C17" s="30">
        <v>0</v>
      </c>
      <c r="D17" s="32">
        <v>0</v>
      </c>
      <c r="E17" s="33">
        <f t="shared" si="0"/>
        <v>0</v>
      </c>
    </row>
    <row r="18" spans="1:5" ht="24" x14ac:dyDescent="0.2">
      <c r="A18" s="34" t="s">
        <v>24</v>
      </c>
      <c r="B18" s="24" t="s">
        <v>25</v>
      </c>
      <c r="C18" s="25">
        <f>C19+C20+C21</f>
        <v>12372730</v>
      </c>
      <c r="D18" s="25">
        <f>SUM(D19:D21)</f>
        <v>0</v>
      </c>
      <c r="E18" s="25">
        <f>E19+E20+E21</f>
        <v>12372730</v>
      </c>
    </row>
    <row r="19" spans="1:5" ht="60" x14ac:dyDescent="0.2">
      <c r="A19" s="31" t="s">
        <v>26</v>
      </c>
      <c r="B19" s="26" t="s">
        <v>27</v>
      </c>
      <c r="C19" s="32">
        <v>5681110</v>
      </c>
      <c r="D19" s="32">
        <v>0</v>
      </c>
      <c r="E19" s="33">
        <f t="shared" si="0"/>
        <v>5681110</v>
      </c>
    </row>
    <row r="20" spans="1:5" ht="60" x14ac:dyDescent="0.2">
      <c r="A20" s="31" t="s">
        <v>28</v>
      </c>
      <c r="B20" s="26" t="s">
        <v>29</v>
      </c>
      <c r="C20" s="32">
        <v>32380</v>
      </c>
      <c r="D20" s="32">
        <v>0</v>
      </c>
      <c r="E20" s="33">
        <f t="shared" si="0"/>
        <v>32380</v>
      </c>
    </row>
    <row r="21" spans="1:5" ht="60" x14ac:dyDescent="0.2">
      <c r="A21" s="31" t="s">
        <v>30</v>
      </c>
      <c r="B21" s="26" t="s">
        <v>31</v>
      </c>
      <c r="C21" s="32">
        <v>6659240</v>
      </c>
      <c r="D21" s="32">
        <v>0</v>
      </c>
      <c r="E21" s="33">
        <f t="shared" si="0"/>
        <v>6659240</v>
      </c>
    </row>
    <row r="22" spans="1:5" x14ac:dyDescent="0.2">
      <c r="A22" s="27" t="s">
        <v>32</v>
      </c>
      <c r="B22" s="24" t="s">
        <v>33</v>
      </c>
      <c r="C22" s="25">
        <f>C23+C26+C29</f>
        <v>70949380</v>
      </c>
      <c r="D22" s="25">
        <f>D23+D26+D29</f>
        <v>0</v>
      </c>
      <c r="E22" s="25">
        <f>E23+E26+E29</f>
        <v>70949380</v>
      </c>
    </row>
    <row r="23" spans="1:5" x14ac:dyDescent="0.2">
      <c r="A23" s="29" t="s">
        <v>34</v>
      </c>
      <c r="B23" s="26" t="s">
        <v>35</v>
      </c>
      <c r="C23" s="30">
        <f>SUM(C24:C25)</f>
        <v>62448130</v>
      </c>
      <c r="D23" s="30">
        <f>SUM(D24:D25)</f>
        <v>0</v>
      </c>
      <c r="E23" s="30">
        <f>SUM(E24:E25)</f>
        <v>62448130</v>
      </c>
    </row>
    <row r="24" spans="1:5" x14ac:dyDescent="0.2">
      <c r="A24" s="29" t="s">
        <v>36</v>
      </c>
      <c r="B24" s="26" t="s">
        <v>37</v>
      </c>
      <c r="C24" s="30">
        <v>39896325</v>
      </c>
      <c r="D24" s="33"/>
      <c r="E24" s="33">
        <f t="shared" si="0"/>
        <v>39896325</v>
      </c>
    </row>
    <row r="25" spans="1:5" ht="36" x14ac:dyDescent="0.2">
      <c r="A25" s="29" t="s">
        <v>38</v>
      </c>
      <c r="B25" s="26" t="s">
        <v>39</v>
      </c>
      <c r="C25" s="30">
        <v>22551805</v>
      </c>
      <c r="D25" s="32"/>
      <c r="E25" s="33">
        <f t="shared" si="0"/>
        <v>22551805</v>
      </c>
    </row>
    <row r="26" spans="1:5" x14ac:dyDescent="0.2">
      <c r="A26" s="29" t="s">
        <v>40</v>
      </c>
      <c r="B26" s="26" t="s">
        <v>41</v>
      </c>
      <c r="C26" s="30">
        <f>SUM(C27:C28)</f>
        <v>2500250</v>
      </c>
      <c r="D26" s="30">
        <f>SUM(D27:D28)</f>
        <v>0</v>
      </c>
      <c r="E26" s="30">
        <f>SUM(E27:E28)</f>
        <v>2500250</v>
      </c>
    </row>
    <row r="27" spans="1:5" x14ac:dyDescent="0.2">
      <c r="A27" s="29" t="s">
        <v>40</v>
      </c>
      <c r="B27" s="26" t="s">
        <v>42</v>
      </c>
      <c r="C27" s="30">
        <v>2500250</v>
      </c>
      <c r="D27" s="32">
        <v>0</v>
      </c>
      <c r="E27" s="33">
        <f t="shared" si="0"/>
        <v>2500250</v>
      </c>
    </row>
    <row r="28" spans="1:5" ht="24" hidden="1" x14ac:dyDescent="0.2">
      <c r="A28" s="29" t="s">
        <v>43</v>
      </c>
      <c r="B28" s="26" t="s">
        <v>44</v>
      </c>
      <c r="C28" s="35"/>
      <c r="D28" s="32"/>
      <c r="E28" s="33">
        <f t="shared" si="0"/>
        <v>0</v>
      </c>
    </row>
    <row r="29" spans="1:5" x14ac:dyDescent="0.2">
      <c r="A29" s="29" t="s">
        <v>45</v>
      </c>
      <c r="B29" s="26" t="s">
        <v>46</v>
      </c>
      <c r="C29" s="30">
        <f>C30</f>
        <v>6001000</v>
      </c>
      <c r="D29" s="30">
        <f>D30</f>
        <v>0</v>
      </c>
      <c r="E29" s="30">
        <f>E30</f>
        <v>6001000</v>
      </c>
    </row>
    <row r="30" spans="1:5" ht="24" x14ac:dyDescent="0.2">
      <c r="A30" s="29" t="s">
        <v>47</v>
      </c>
      <c r="B30" s="26" t="s">
        <v>48</v>
      </c>
      <c r="C30" s="30">
        <v>6001000</v>
      </c>
      <c r="D30" s="33"/>
      <c r="E30" s="33">
        <f t="shared" si="0"/>
        <v>6001000</v>
      </c>
    </row>
    <row r="31" spans="1:5" x14ac:dyDescent="0.2">
      <c r="A31" s="36" t="s">
        <v>49</v>
      </c>
      <c r="B31" s="24" t="s">
        <v>50</v>
      </c>
      <c r="C31" s="25">
        <f>C32+C34</f>
        <v>16529070</v>
      </c>
      <c r="D31" s="25">
        <f>D32+D34</f>
        <v>0</v>
      </c>
      <c r="E31" s="25">
        <f>E32+E34</f>
        <v>16529070</v>
      </c>
    </row>
    <row r="32" spans="1:5" x14ac:dyDescent="0.2">
      <c r="A32" s="29" t="s">
        <v>51</v>
      </c>
      <c r="B32" s="37" t="s">
        <v>52</v>
      </c>
      <c r="C32" s="30">
        <f>C33</f>
        <v>14318070</v>
      </c>
      <c r="D32" s="30">
        <f>D33</f>
        <v>0</v>
      </c>
      <c r="E32" s="30">
        <f>E33</f>
        <v>14318070</v>
      </c>
    </row>
    <row r="33" spans="1:5" ht="24" x14ac:dyDescent="0.2">
      <c r="A33" s="29" t="s">
        <v>53</v>
      </c>
      <c r="B33" s="26" t="s">
        <v>54</v>
      </c>
      <c r="C33" s="30">
        <v>14318070</v>
      </c>
      <c r="D33" s="33">
        <v>0</v>
      </c>
      <c r="E33" s="33">
        <f t="shared" si="0"/>
        <v>14318070</v>
      </c>
    </row>
    <row r="34" spans="1:5" x14ac:dyDescent="0.2">
      <c r="A34" s="29" t="s">
        <v>55</v>
      </c>
      <c r="B34" s="26" t="s">
        <v>56</v>
      </c>
      <c r="C34" s="30">
        <f>C35+C36</f>
        <v>2211000</v>
      </c>
      <c r="D34" s="30">
        <f>D35+D36</f>
        <v>0</v>
      </c>
      <c r="E34" s="30">
        <f>E35+E36</f>
        <v>2211000</v>
      </c>
    </row>
    <row r="35" spans="1:5" ht="24" x14ac:dyDescent="0.2">
      <c r="A35" s="31" t="s">
        <v>57</v>
      </c>
      <c r="B35" s="26" t="s">
        <v>58</v>
      </c>
      <c r="C35" s="30">
        <v>2175810</v>
      </c>
      <c r="D35" s="33">
        <v>0</v>
      </c>
      <c r="E35" s="33">
        <f t="shared" si="0"/>
        <v>2175810</v>
      </c>
    </row>
    <row r="36" spans="1:5" ht="36" x14ac:dyDescent="0.2">
      <c r="A36" s="38" t="s">
        <v>59</v>
      </c>
      <c r="B36" s="26" t="s">
        <v>60</v>
      </c>
      <c r="C36" s="30">
        <v>35190</v>
      </c>
      <c r="D36" s="32">
        <v>0</v>
      </c>
      <c r="E36" s="33">
        <f t="shared" si="0"/>
        <v>35190</v>
      </c>
    </row>
    <row r="37" spans="1:5" x14ac:dyDescent="0.2">
      <c r="A37" s="27" t="s">
        <v>61</v>
      </c>
      <c r="B37" s="24" t="s">
        <v>62</v>
      </c>
      <c r="C37" s="25">
        <f>C38+C39</f>
        <v>10669733</v>
      </c>
      <c r="D37" s="25">
        <f>D38+D39</f>
        <v>0</v>
      </c>
      <c r="E37" s="25">
        <f>E38+E39</f>
        <v>10669733</v>
      </c>
    </row>
    <row r="38" spans="1:5" ht="24" x14ac:dyDescent="0.2">
      <c r="A38" s="39" t="s">
        <v>63</v>
      </c>
      <c r="B38" s="26" t="s">
        <v>64</v>
      </c>
      <c r="C38" s="30">
        <v>10612133</v>
      </c>
      <c r="D38" s="32">
        <v>0</v>
      </c>
      <c r="E38" s="33">
        <f t="shared" si="0"/>
        <v>10612133</v>
      </c>
    </row>
    <row r="39" spans="1:5" x14ac:dyDescent="0.2">
      <c r="A39" s="39" t="s">
        <v>65</v>
      </c>
      <c r="B39" s="26" t="s">
        <v>66</v>
      </c>
      <c r="C39" s="30">
        <v>57600</v>
      </c>
      <c r="D39" s="33">
        <v>0</v>
      </c>
      <c r="E39" s="33">
        <f t="shared" si="0"/>
        <v>57600</v>
      </c>
    </row>
    <row r="40" spans="1:5" x14ac:dyDescent="0.2">
      <c r="A40" s="27" t="s">
        <v>67</v>
      </c>
      <c r="B40" s="26"/>
      <c r="C40" s="25">
        <f>C41+C50+C59+C63+C56</f>
        <v>96585304</v>
      </c>
      <c r="D40" s="25">
        <f>D41+D50+D59+D63+D56+D86</f>
        <v>0</v>
      </c>
      <c r="E40" s="25">
        <f>E41+E50+E59+E63+E56+E86</f>
        <v>96585304</v>
      </c>
    </row>
    <row r="41" spans="1:5" ht="24" x14ac:dyDescent="0.2">
      <c r="A41" s="27" t="s">
        <v>68</v>
      </c>
      <c r="B41" s="24" t="s">
        <v>69</v>
      </c>
      <c r="C41" s="25">
        <f>C42+C46+C48</f>
        <v>73698300</v>
      </c>
      <c r="D41" s="25">
        <f>D42+D46+D48</f>
        <v>0</v>
      </c>
      <c r="E41" s="25">
        <f>E42+E46+E48</f>
        <v>73698300</v>
      </c>
    </row>
    <row r="42" spans="1:5" ht="48" x14ac:dyDescent="0.2">
      <c r="A42" s="31" t="s">
        <v>70</v>
      </c>
      <c r="B42" s="26" t="s">
        <v>71</v>
      </c>
      <c r="C42" s="30">
        <f>C43+C44+C45</f>
        <v>60823400</v>
      </c>
      <c r="D42" s="30">
        <f>D43+D44+D45</f>
        <v>0</v>
      </c>
      <c r="E42" s="30">
        <f>E43+E44+E45</f>
        <v>60823400</v>
      </c>
    </row>
    <row r="43" spans="1:5" ht="48" x14ac:dyDescent="0.2">
      <c r="A43" s="38" t="s">
        <v>72</v>
      </c>
      <c r="B43" s="26" t="s">
        <v>73</v>
      </c>
      <c r="C43" s="30">
        <v>16693400</v>
      </c>
      <c r="D43" s="32">
        <v>0</v>
      </c>
      <c r="E43" s="33">
        <f t="shared" si="0"/>
        <v>16693400</v>
      </c>
    </row>
    <row r="44" spans="1:5" ht="36" x14ac:dyDescent="0.2">
      <c r="A44" s="38" t="s">
        <v>74</v>
      </c>
      <c r="B44" s="26" t="s">
        <v>75</v>
      </c>
      <c r="C44" s="30">
        <v>10080000</v>
      </c>
      <c r="D44" s="33">
        <v>0</v>
      </c>
      <c r="E44" s="33">
        <f t="shared" si="0"/>
        <v>10080000</v>
      </c>
    </row>
    <row r="45" spans="1:5" ht="48" x14ac:dyDescent="0.2">
      <c r="A45" s="38" t="s">
        <v>76</v>
      </c>
      <c r="B45" s="26" t="s">
        <v>77</v>
      </c>
      <c r="C45" s="30">
        <v>34050000</v>
      </c>
      <c r="D45" s="33">
        <v>0</v>
      </c>
      <c r="E45" s="33">
        <f t="shared" si="0"/>
        <v>34050000</v>
      </c>
    </row>
    <row r="46" spans="1:5" x14ac:dyDescent="0.2">
      <c r="A46" s="29" t="s">
        <v>78</v>
      </c>
      <c r="B46" s="26" t="s">
        <v>79</v>
      </c>
      <c r="C46" s="30">
        <f>C47</f>
        <v>645000</v>
      </c>
      <c r="D46" s="30">
        <f>D47</f>
        <v>0</v>
      </c>
      <c r="E46" s="30">
        <f>E47</f>
        <v>645000</v>
      </c>
    </row>
    <row r="47" spans="1:5" ht="24" x14ac:dyDescent="0.2">
      <c r="A47" s="29" t="s">
        <v>80</v>
      </c>
      <c r="B47" s="26" t="s">
        <v>81</v>
      </c>
      <c r="C47" s="30">
        <v>645000</v>
      </c>
      <c r="D47" s="30">
        <v>0</v>
      </c>
      <c r="E47" s="33">
        <f t="shared" si="0"/>
        <v>645000</v>
      </c>
    </row>
    <row r="48" spans="1:5" ht="48" x14ac:dyDescent="0.2">
      <c r="A48" s="38" t="s">
        <v>82</v>
      </c>
      <c r="B48" s="26" t="s">
        <v>83</v>
      </c>
      <c r="C48" s="30">
        <f>C49</f>
        <v>12229900</v>
      </c>
      <c r="D48" s="30">
        <f>D49</f>
        <v>0</v>
      </c>
      <c r="E48" s="30">
        <f>E49</f>
        <v>12229900</v>
      </c>
    </row>
    <row r="49" spans="1:5" ht="36" x14ac:dyDescent="0.2">
      <c r="A49" s="38" t="s">
        <v>84</v>
      </c>
      <c r="B49" s="26" t="s">
        <v>85</v>
      </c>
      <c r="C49" s="30">
        <v>12229900</v>
      </c>
      <c r="D49" s="33">
        <v>0</v>
      </c>
      <c r="E49" s="33">
        <f t="shared" si="0"/>
        <v>12229900</v>
      </c>
    </row>
    <row r="50" spans="1:5" x14ac:dyDescent="0.2">
      <c r="A50" s="27" t="s">
        <v>86</v>
      </c>
      <c r="B50" s="24" t="s">
        <v>87</v>
      </c>
      <c r="C50" s="25">
        <f>C51</f>
        <v>8905853</v>
      </c>
      <c r="D50" s="25">
        <f>D51</f>
        <v>0</v>
      </c>
      <c r="E50" s="25">
        <f>E51</f>
        <v>8905853</v>
      </c>
    </row>
    <row r="51" spans="1:5" x14ac:dyDescent="0.2">
      <c r="A51" s="29" t="s">
        <v>88</v>
      </c>
      <c r="B51" s="26" t="s">
        <v>89</v>
      </c>
      <c r="C51" s="30">
        <f>SUM(C52:C55)</f>
        <v>8905853</v>
      </c>
      <c r="D51" s="30">
        <f t="shared" ref="D51:E51" si="1">SUM(D52:D55)</f>
        <v>0</v>
      </c>
      <c r="E51" s="30">
        <f t="shared" si="1"/>
        <v>8905853</v>
      </c>
    </row>
    <row r="52" spans="1:5" x14ac:dyDescent="0.2">
      <c r="A52" s="29" t="s">
        <v>90</v>
      </c>
      <c r="B52" s="26" t="s">
        <v>91</v>
      </c>
      <c r="C52" s="30">
        <v>655271</v>
      </c>
      <c r="D52" s="33">
        <v>0</v>
      </c>
      <c r="E52" s="33">
        <f t="shared" si="0"/>
        <v>655271</v>
      </c>
    </row>
    <row r="53" spans="1:5" x14ac:dyDescent="0.2">
      <c r="A53" s="29" t="s">
        <v>92</v>
      </c>
      <c r="B53" s="26" t="s">
        <v>93</v>
      </c>
      <c r="C53" s="30">
        <v>7300482</v>
      </c>
      <c r="D53" s="32">
        <v>0</v>
      </c>
      <c r="E53" s="33">
        <f t="shared" si="0"/>
        <v>7300482</v>
      </c>
    </row>
    <row r="54" spans="1:5" x14ac:dyDescent="0.2">
      <c r="A54" s="29" t="s">
        <v>94</v>
      </c>
      <c r="B54" s="26" t="s">
        <v>95</v>
      </c>
      <c r="C54" s="30">
        <v>950100</v>
      </c>
      <c r="D54" s="33">
        <v>0</v>
      </c>
      <c r="E54" s="33">
        <f t="shared" si="0"/>
        <v>950100</v>
      </c>
    </row>
    <row r="55" spans="1:5" hidden="1" x14ac:dyDescent="0.2">
      <c r="A55" s="29" t="s">
        <v>96</v>
      </c>
      <c r="B55" s="26" t="s">
        <v>97</v>
      </c>
      <c r="C55" s="30">
        <v>0</v>
      </c>
      <c r="D55" s="33">
        <v>0</v>
      </c>
      <c r="E55" s="33">
        <f t="shared" si="0"/>
        <v>0</v>
      </c>
    </row>
    <row r="56" spans="1:5" ht="24" x14ac:dyDescent="0.2">
      <c r="A56" s="27" t="s">
        <v>98</v>
      </c>
      <c r="B56" s="24" t="s">
        <v>99</v>
      </c>
      <c r="C56" s="25">
        <f>C57</f>
        <v>240534</v>
      </c>
      <c r="D56" s="25">
        <f t="shared" ref="D56:E57" si="2">D57</f>
        <v>0</v>
      </c>
      <c r="E56" s="25">
        <f t="shared" si="2"/>
        <v>240534</v>
      </c>
    </row>
    <row r="57" spans="1:5" x14ac:dyDescent="0.2">
      <c r="A57" s="29" t="s">
        <v>100</v>
      </c>
      <c r="B57" s="26" t="s">
        <v>101</v>
      </c>
      <c r="C57" s="30">
        <f>C58</f>
        <v>240534</v>
      </c>
      <c r="D57" s="30">
        <f t="shared" si="2"/>
        <v>0</v>
      </c>
      <c r="E57" s="30">
        <f t="shared" si="2"/>
        <v>240534</v>
      </c>
    </row>
    <row r="58" spans="1:5" x14ac:dyDescent="0.2">
      <c r="A58" s="29" t="s">
        <v>102</v>
      </c>
      <c r="B58" s="26" t="s">
        <v>103</v>
      </c>
      <c r="C58" s="30">
        <v>240534</v>
      </c>
      <c r="D58" s="32">
        <v>0</v>
      </c>
      <c r="E58" s="33">
        <f t="shared" si="0"/>
        <v>240534</v>
      </c>
    </row>
    <row r="59" spans="1:5" x14ac:dyDescent="0.2">
      <c r="A59" s="27" t="s">
        <v>104</v>
      </c>
      <c r="B59" s="24" t="s">
        <v>105</v>
      </c>
      <c r="C59" s="25">
        <f t="shared" ref="C59:E59" si="3">C60</f>
        <v>10845900</v>
      </c>
      <c r="D59" s="25">
        <f t="shared" si="3"/>
        <v>0</v>
      </c>
      <c r="E59" s="25">
        <f t="shared" si="3"/>
        <v>10845900</v>
      </c>
    </row>
    <row r="60" spans="1:5" ht="36" x14ac:dyDescent="0.2">
      <c r="A60" s="29" t="s">
        <v>106</v>
      </c>
      <c r="B60" s="26" t="s">
        <v>107</v>
      </c>
      <c r="C60" s="30">
        <f>C61+C62</f>
        <v>10845900</v>
      </c>
      <c r="D60" s="30">
        <f t="shared" ref="D60:E60" si="4">D61+D62</f>
        <v>0</v>
      </c>
      <c r="E60" s="30">
        <f t="shared" si="4"/>
        <v>10845900</v>
      </c>
    </row>
    <row r="61" spans="1:5" ht="48" x14ac:dyDescent="0.2">
      <c r="A61" s="31" t="s">
        <v>108</v>
      </c>
      <c r="B61" s="26" t="s">
        <v>109</v>
      </c>
      <c r="C61" s="30">
        <v>10845900</v>
      </c>
      <c r="D61" s="33">
        <v>0</v>
      </c>
      <c r="E61" s="33">
        <f t="shared" si="0"/>
        <v>10845900</v>
      </c>
    </row>
    <row r="62" spans="1:5" ht="48" hidden="1" x14ac:dyDescent="0.2">
      <c r="A62" s="31" t="s">
        <v>110</v>
      </c>
      <c r="B62" s="26" t="s">
        <v>111</v>
      </c>
      <c r="C62" s="30">
        <v>0</v>
      </c>
      <c r="D62" s="33">
        <v>0</v>
      </c>
      <c r="E62" s="33">
        <f t="shared" si="0"/>
        <v>0</v>
      </c>
    </row>
    <row r="63" spans="1:5" x14ac:dyDescent="0.2">
      <c r="A63" s="27" t="s">
        <v>112</v>
      </c>
      <c r="B63" s="24" t="s">
        <v>113</v>
      </c>
      <c r="C63" s="25">
        <f>SUM(C64:C85)</f>
        <v>2894717</v>
      </c>
      <c r="D63" s="25">
        <f t="shared" ref="D63:E63" si="5">SUM(D64:D85)</f>
        <v>0</v>
      </c>
      <c r="E63" s="25">
        <f t="shared" si="5"/>
        <v>2894717</v>
      </c>
    </row>
    <row r="64" spans="1:5" ht="52.5" customHeight="1" x14ac:dyDescent="0.2">
      <c r="A64" s="31" t="s">
        <v>114</v>
      </c>
      <c r="B64" s="37" t="s">
        <v>115</v>
      </c>
      <c r="C64" s="30">
        <v>4000</v>
      </c>
      <c r="D64" s="30"/>
      <c r="E64" s="33">
        <f>C64+D64</f>
        <v>4000</v>
      </c>
    </row>
    <row r="65" spans="1:5" ht="48" x14ac:dyDescent="0.2">
      <c r="A65" s="31" t="s">
        <v>116</v>
      </c>
      <c r="B65" s="37" t="s">
        <v>117</v>
      </c>
      <c r="C65" s="30">
        <v>21000</v>
      </c>
      <c r="D65" s="32">
        <v>0</v>
      </c>
      <c r="E65" s="33">
        <f>C65+D65</f>
        <v>21000</v>
      </c>
    </row>
    <row r="66" spans="1:5" ht="48" x14ac:dyDescent="0.2">
      <c r="A66" s="31" t="s">
        <v>118</v>
      </c>
      <c r="B66" s="37" t="s">
        <v>119</v>
      </c>
      <c r="C66" s="30">
        <v>5000</v>
      </c>
      <c r="D66" s="32">
        <v>0</v>
      </c>
      <c r="E66" s="33">
        <f t="shared" ref="E66:E85" si="6">C66+D66</f>
        <v>5000</v>
      </c>
    </row>
    <row r="67" spans="1:5" ht="60" x14ac:dyDescent="0.2">
      <c r="A67" s="31" t="s">
        <v>120</v>
      </c>
      <c r="B67" s="37" t="s">
        <v>121</v>
      </c>
      <c r="C67" s="30">
        <v>41000</v>
      </c>
      <c r="D67" s="32">
        <v>0</v>
      </c>
      <c r="E67" s="33">
        <f t="shared" si="6"/>
        <v>41000</v>
      </c>
    </row>
    <row r="68" spans="1:5" ht="48" x14ac:dyDescent="0.2">
      <c r="A68" s="31" t="s">
        <v>122</v>
      </c>
      <c r="B68" s="37" t="s">
        <v>123</v>
      </c>
      <c r="C68" s="30">
        <v>57000</v>
      </c>
      <c r="D68" s="32">
        <v>0</v>
      </c>
      <c r="E68" s="33">
        <f t="shared" si="6"/>
        <v>57000</v>
      </c>
    </row>
    <row r="69" spans="1:5" ht="45.75" customHeight="1" x14ac:dyDescent="0.2">
      <c r="A69" s="40" t="s">
        <v>124</v>
      </c>
      <c r="B69" s="41" t="s">
        <v>125</v>
      </c>
      <c r="C69" s="30">
        <v>1907617</v>
      </c>
      <c r="D69" s="32"/>
      <c r="E69" s="33">
        <f t="shared" si="6"/>
        <v>1907617</v>
      </c>
    </row>
    <row r="70" spans="1:5" ht="48" x14ac:dyDescent="0.2">
      <c r="A70" s="31" t="s">
        <v>126</v>
      </c>
      <c r="B70" s="37" t="s">
        <v>127</v>
      </c>
      <c r="C70" s="30">
        <v>59100</v>
      </c>
      <c r="D70" s="32">
        <v>0</v>
      </c>
      <c r="E70" s="33">
        <f t="shared" si="6"/>
        <v>59100</v>
      </c>
    </row>
    <row r="71" spans="1:5" ht="24" x14ac:dyDescent="0.2">
      <c r="A71" s="31" t="s">
        <v>128</v>
      </c>
      <c r="B71" s="37" t="s">
        <v>129</v>
      </c>
      <c r="C71" s="30">
        <v>200000</v>
      </c>
      <c r="D71" s="32">
        <v>0</v>
      </c>
      <c r="E71" s="33">
        <f t="shared" si="6"/>
        <v>200000</v>
      </c>
    </row>
    <row r="72" spans="1:5" ht="60" hidden="1" x14ac:dyDescent="0.2">
      <c r="A72" s="31" t="s">
        <v>130</v>
      </c>
      <c r="B72" s="37" t="s">
        <v>131</v>
      </c>
      <c r="C72" s="30">
        <v>0</v>
      </c>
      <c r="D72" s="32"/>
      <c r="E72" s="33">
        <f t="shared" si="6"/>
        <v>0</v>
      </c>
    </row>
    <row r="73" spans="1:5" ht="36" hidden="1" x14ac:dyDescent="0.2">
      <c r="A73" s="42" t="s">
        <v>132</v>
      </c>
      <c r="B73" s="26" t="s">
        <v>133</v>
      </c>
      <c r="C73" s="30">
        <v>0</v>
      </c>
      <c r="D73" s="32"/>
      <c r="E73" s="33">
        <f t="shared" si="6"/>
        <v>0</v>
      </c>
    </row>
    <row r="74" spans="1:5" ht="36" hidden="1" x14ac:dyDescent="0.2">
      <c r="A74" s="39" t="s">
        <v>134</v>
      </c>
      <c r="B74" s="26" t="s">
        <v>135</v>
      </c>
      <c r="C74" s="30">
        <v>0</v>
      </c>
      <c r="D74" s="32"/>
      <c r="E74" s="33">
        <f t="shared" si="6"/>
        <v>0</v>
      </c>
    </row>
    <row r="75" spans="1:5" ht="36" hidden="1" x14ac:dyDescent="0.2">
      <c r="A75" s="39" t="s">
        <v>136</v>
      </c>
      <c r="B75" s="43" t="s">
        <v>137</v>
      </c>
      <c r="C75" s="30">
        <v>0</v>
      </c>
      <c r="D75" s="32">
        <v>0</v>
      </c>
      <c r="E75" s="33">
        <f t="shared" si="6"/>
        <v>0</v>
      </c>
    </row>
    <row r="76" spans="1:5" ht="36" hidden="1" x14ac:dyDescent="0.2">
      <c r="A76" s="44" t="s">
        <v>138</v>
      </c>
      <c r="B76" s="43" t="s">
        <v>139</v>
      </c>
      <c r="C76" s="30">
        <v>0</v>
      </c>
      <c r="D76" s="32"/>
      <c r="E76" s="33">
        <f t="shared" si="6"/>
        <v>0</v>
      </c>
    </row>
    <row r="77" spans="1:5" ht="24" hidden="1" x14ac:dyDescent="0.2">
      <c r="A77" s="45" t="s">
        <v>140</v>
      </c>
      <c r="B77" s="46" t="s">
        <v>141</v>
      </c>
      <c r="C77" s="30">
        <v>0</v>
      </c>
      <c r="D77" s="32"/>
      <c r="E77" s="33">
        <f t="shared" si="6"/>
        <v>0</v>
      </c>
    </row>
    <row r="78" spans="1:5" ht="36" hidden="1" x14ac:dyDescent="0.2">
      <c r="A78" s="45" t="s">
        <v>142</v>
      </c>
      <c r="B78" s="43" t="s">
        <v>143</v>
      </c>
      <c r="C78" s="30">
        <v>0</v>
      </c>
      <c r="D78" s="32">
        <v>0</v>
      </c>
      <c r="E78" s="33">
        <f t="shared" si="6"/>
        <v>0</v>
      </c>
    </row>
    <row r="79" spans="1:5" hidden="1" x14ac:dyDescent="0.2">
      <c r="A79" s="44" t="s">
        <v>144</v>
      </c>
      <c r="B79" s="43" t="s">
        <v>145</v>
      </c>
      <c r="C79" s="30">
        <v>0</v>
      </c>
      <c r="D79" s="32"/>
      <c r="E79" s="33">
        <f t="shared" si="6"/>
        <v>0</v>
      </c>
    </row>
    <row r="80" spans="1:5" ht="36" hidden="1" x14ac:dyDescent="0.2">
      <c r="A80" s="39" t="s">
        <v>146</v>
      </c>
      <c r="B80" s="26" t="s">
        <v>147</v>
      </c>
      <c r="C80" s="30">
        <v>0</v>
      </c>
      <c r="D80" s="32"/>
      <c r="E80" s="33">
        <f t="shared" si="6"/>
        <v>0</v>
      </c>
    </row>
    <row r="81" spans="1:6" hidden="1" x14ac:dyDescent="0.2">
      <c r="A81" s="31" t="s">
        <v>148</v>
      </c>
      <c r="B81" s="26" t="s">
        <v>149</v>
      </c>
      <c r="C81" s="30">
        <v>0</v>
      </c>
      <c r="D81" s="33">
        <v>0</v>
      </c>
      <c r="E81" s="33">
        <f t="shared" si="6"/>
        <v>0</v>
      </c>
    </row>
    <row r="82" spans="1:6" ht="36" hidden="1" x14ac:dyDescent="0.2">
      <c r="A82" s="31" t="s">
        <v>150</v>
      </c>
      <c r="B82" s="26" t="s">
        <v>151</v>
      </c>
      <c r="C82" s="30">
        <v>0</v>
      </c>
      <c r="D82" s="33"/>
      <c r="E82" s="33">
        <f t="shared" si="6"/>
        <v>0</v>
      </c>
    </row>
    <row r="83" spans="1:6" ht="36" hidden="1" x14ac:dyDescent="0.2">
      <c r="A83" s="31" t="s">
        <v>152</v>
      </c>
      <c r="B83" s="26" t="s">
        <v>153</v>
      </c>
      <c r="C83" s="30">
        <v>0</v>
      </c>
      <c r="D83" s="33"/>
      <c r="E83" s="33">
        <f t="shared" si="6"/>
        <v>0</v>
      </c>
    </row>
    <row r="84" spans="1:6" ht="24" hidden="1" x14ac:dyDescent="0.2">
      <c r="A84" s="31" t="s">
        <v>154</v>
      </c>
      <c r="B84" s="26" t="s">
        <v>155</v>
      </c>
      <c r="C84" s="30">
        <v>0</v>
      </c>
      <c r="D84" s="32">
        <v>0</v>
      </c>
      <c r="E84" s="33">
        <f t="shared" si="6"/>
        <v>0</v>
      </c>
    </row>
    <row r="85" spans="1:6" ht="44.25" customHeight="1" x14ac:dyDescent="0.2">
      <c r="A85" s="47" t="s">
        <v>156</v>
      </c>
      <c r="B85" s="41" t="s">
        <v>143</v>
      </c>
      <c r="C85" s="30">
        <v>600000</v>
      </c>
      <c r="D85" s="32"/>
      <c r="E85" s="33">
        <f t="shared" si="6"/>
        <v>600000</v>
      </c>
    </row>
    <row r="86" spans="1:6" hidden="1" x14ac:dyDescent="0.2">
      <c r="A86" s="31" t="s">
        <v>157</v>
      </c>
      <c r="B86" s="24" t="s">
        <v>158</v>
      </c>
      <c r="C86" s="30">
        <f t="shared" ref="C86:E87" si="7">C87</f>
        <v>0</v>
      </c>
      <c r="D86" s="30">
        <f t="shared" si="7"/>
        <v>0</v>
      </c>
      <c r="E86" s="30">
        <f t="shared" si="7"/>
        <v>0</v>
      </c>
    </row>
    <row r="87" spans="1:6" hidden="1" x14ac:dyDescent="0.2">
      <c r="A87" s="31" t="s">
        <v>159</v>
      </c>
      <c r="B87" s="26" t="s">
        <v>160</v>
      </c>
      <c r="C87" s="30">
        <f t="shared" si="7"/>
        <v>0</v>
      </c>
      <c r="D87" s="30">
        <f t="shared" si="7"/>
        <v>0</v>
      </c>
      <c r="E87" s="30">
        <f t="shared" si="7"/>
        <v>0</v>
      </c>
    </row>
    <row r="88" spans="1:6" hidden="1" x14ac:dyDescent="0.2">
      <c r="A88" s="31" t="s">
        <v>161</v>
      </c>
      <c r="B88" s="26" t="s">
        <v>162</v>
      </c>
      <c r="C88" s="32">
        <v>0</v>
      </c>
      <c r="D88" s="32"/>
      <c r="E88" s="33">
        <f>C88+D88</f>
        <v>0</v>
      </c>
    </row>
    <row r="89" spans="1:6" x14ac:dyDescent="0.2">
      <c r="A89" s="48" t="s">
        <v>163</v>
      </c>
      <c r="B89" s="49" t="s">
        <v>164</v>
      </c>
      <c r="C89" s="25">
        <f>C90</f>
        <v>2301521963.6999998</v>
      </c>
      <c r="D89" s="25">
        <f t="shared" ref="D89:E89" si="8">D90</f>
        <v>0</v>
      </c>
      <c r="E89" s="25">
        <f t="shared" si="8"/>
        <v>2301521963.6999998</v>
      </c>
    </row>
    <row r="90" spans="1:6" ht="24" x14ac:dyDescent="0.2">
      <c r="A90" s="50" t="s">
        <v>165</v>
      </c>
      <c r="B90" s="51" t="s">
        <v>166</v>
      </c>
      <c r="C90" s="52">
        <f>C91+C94+C103+C112</f>
        <v>2301521963.6999998</v>
      </c>
      <c r="D90" s="52">
        <f t="shared" ref="D90" si="9">D91+D94+D103+D112</f>
        <v>0</v>
      </c>
      <c r="E90" s="52">
        <f>E91+E94+E103+E112</f>
        <v>2301521963.6999998</v>
      </c>
      <c r="F90" s="53"/>
    </row>
    <row r="91" spans="1:6" s="57" customFormat="1" x14ac:dyDescent="0.2">
      <c r="A91" s="54" t="s">
        <v>167</v>
      </c>
      <c r="B91" s="55" t="s">
        <v>168</v>
      </c>
      <c r="C91" s="56">
        <f>SUM(C92:C93)</f>
        <v>449305329</v>
      </c>
      <c r="D91" s="56">
        <f t="shared" ref="D91:E91" si="10">SUM(D92:D93)</f>
        <v>0</v>
      </c>
      <c r="E91" s="56">
        <f t="shared" si="10"/>
        <v>449305329</v>
      </c>
    </row>
    <row r="92" spans="1:6" s="57" customFormat="1" ht="24" x14ac:dyDescent="0.2">
      <c r="A92" s="54" t="s">
        <v>169</v>
      </c>
      <c r="B92" s="55" t="s">
        <v>170</v>
      </c>
      <c r="C92" s="56">
        <v>3429329</v>
      </c>
      <c r="D92" s="56"/>
      <c r="E92" s="58">
        <f>C92+D92</f>
        <v>3429329</v>
      </c>
    </row>
    <row r="93" spans="1:6" s="57" customFormat="1" ht="24" x14ac:dyDescent="0.2">
      <c r="A93" s="54" t="s">
        <v>171</v>
      </c>
      <c r="B93" s="55" t="s">
        <v>172</v>
      </c>
      <c r="C93" s="56">
        <v>445876000</v>
      </c>
      <c r="D93" s="59">
        <v>0</v>
      </c>
      <c r="E93" s="58">
        <f>C93+D93</f>
        <v>445876000</v>
      </c>
    </row>
    <row r="94" spans="1:6" x14ac:dyDescent="0.2">
      <c r="A94" s="50" t="s">
        <v>173</v>
      </c>
      <c r="B94" s="51" t="s">
        <v>174</v>
      </c>
      <c r="C94" s="30">
        <f>C95+C96+C97+C98+C99+C100+C101+C102</f>
        <v>466348792.61000001</v>
      </c>
      <c r="D94" s="30">
        <f t="shared" ref="D94:E94" si="11">D95+D96+D97+D98+D99+D100+D101+D102</f>
        <v>0</v>
      </c>
      <c r="E94" s="30">
        <f t="shared" si="11"/>
        <v>466348792.61000001</v>
      </c>
      <c r="F94" s="60"/>
    </row>
    <row r="95" spans="1:6" ht="36" x14ac:dyDescent="0.2">
      <c r="A95" s="61" t="s">
        <v>175</v>
      </c>
      <c r="B95" s="55" t="s">
        <v>176</v>
      </c>
      <c r="C95" s="56">
        <v>120186508.78</v>
      </c>
      <c r="D95" s="30"/>
      <c r="E95" s="56">
        <f t="shared" ref="E95:E102" si="12">C95+D95</f>
        <v>120186508.78</v>
      </c>
    </row>
    <row r="96" spans="1:6" s="57" customFormat="1" ht="48" x14ac:dyDescent="0.2">
      <c r="A96" s="54" t="s">
        <v>177</v>
      </c>
      <c r="B96" s="55" t="s">
        <v>178</v>
      </c>
      <c r="C96" s="56">
        <v>45160345.960000001</v>
      </c>
      <c r="D96" s="56"/>
      <c r="E96" s="56">
        <f t="shared" si="12"/>
        <v>45160345.960000001</v>
      </c>
    </row>
    <row r="97" spans="1:6" s="65" customFormat="1" ht="24" hidden="1" x14ac:dyDescent="0.2">
      <c r="A97" s="62" t="s">
        <v>179</v>
      </c>
      <c r="B97" s="63" t="s">
        <v>180</v>
      </c>
      <c r="C97" s="64"/>
      <c r="D97" s="64"/>
      <c r="E97" s="64">
        <f t="shared" si="12"/>
        <v>0</v>
      </c>
    </row>
    <row r="98" spans="1:6" s="57" customFormat="1" ht="36" x14ac:dyDescent="0.2">
      <c r="A98" s="66" t="s">
        <v>181</v>
      </c>
      <c r="B98" s="67" t="s">
        <v>182</v>
      </c>
      <c r="C98" s="56">
        <v>181018033</v>
      </c>
      <c r="D98" s="56"/>
      <c r="E98" s="56">
        <f t="shared" si="12"/>
        <v>181018033</v>
      </c>
    </row>
    <row r="99" spans="1:6" s="57" customFormat="1" ht="36" x14ac:dyDescent="0.2">
      <c r="A99" s="66" t="s">
        <v>183</v>
      </c>
      <c r="B99" s="67" t="s">
        <v>184</v>
      </c>
      <c r="C99" s="56">
        <v>620000</v>
      </c>
      <c r="D99" s="56"/>
      <c r="E99" s="56">
        <f t="shared" si="12"/>
        <v>620000</v>
      </c>
    </row>
    <row r="100" spans="1:6" s="57" customFormat="1" ht="36" x14ac:dyDescent="0.2">
      <c r="A100" s="66" t="s">
        <v>185</v>
      </c>
      <c r="B100" s="67" t="s">
        <v>186</v>
      </c>
      <c r="C100" s="56">
        <v>49448500</v>
      </c>
      <c r="D100" s="56"/>
      <c r="E100" s="56">
        <f t="shared" si="12"/>
        <v>49448500</v>
      </c>
    </row>
    <row r="101" spans="1:6" s="65" customFormat="1" ht="24" hidden="1" x14ac:dyDescent="0.2">
      <c r="A101" s="68" t="s">
        <v>187</v>
      </c>
      <c r="B101" s="69" t="s">
        <v>188</v>
      </c>
      <c r="C101" s="64"/>
      <c r="D101" s="64"/>
      <c r="E101" s="64">
        <f t="shared" si="12"/>
        <v>0</v>
      </c>
    </row>
    <row r="102" spans="1:6" s="57" customFormat="1" x14ac:dyDescent="0.2">
      <c r="A102" s="70" t="s">
        <v>189</v>
      </c>
      <c r="B102" s="55" t="s">
        <v>190</v>
      </c>
      <c r="C102" s="56">
        <v>69915404.870000005</v>
      </c>
      <c r="D102" s="59">
        <v>0</v>
      </c>
      <c r="E102" s="58">
        <f t="shared" si="12"/>
        <v>69915404.870000005</v>
      </c>
    </row>
    <row r="103" spans="1:6" s="57" customFormat="1" x14ac:dyDescent="0.2">
      <c r="A103" s="54" t="s">
        <v>191</v>
      </c>
      <c r="B103" s="55" t="s">
        <v>192</v>
      </c>
      <c r="C103" s="56">
        <f>SUM(C104:C111)</f>
        <v>1210372450.0899999</v>
      </c>
      <c r="D103" s="56">
        <f>SUM(D104:D111)</f>
        <v>0</v>
      </c>
      <c r="E103" s="56">
        <f>SUM(E104:E111)</f>
        <v>1210372450.0899999</v>
      </c>
    </row>
    <row r="104" spans="1:6" s="57" customFormat="1" ht="24" x14ac:dyDescent="0.2">
      <c r="A104" s="54" t="s">
        <v>193</v>
      </c>
      <c r="B104" s="71" t="s">
        <v>194</v>
      </c>
      <c r="C104" s="56">
        <v>59922824</v>
      </c>
      <c r="D104" s="56">
        <v>0</v>
      </c>
      <c r="E104" s="58">
        <f t="shared" ref="E104:E115" si="13">C104+D104</f>
        <v>59922824</v>
      </c>
      <c r="F104" s="72"/>
    </row>
    <row r="105" spans="1:6" s="57" customFormat="1" ht="24" x14ac:dyDescent="0.2">
      <c r="A105" s="73" t="s">
        <v>195</v>
      </c>
      <c r="B105" s="71" t="s">
        <v>196</v>
      </c>
      <c r="C105" s="56">
        <v>30392500</v>
      </c>
      <c r="D105" s="59">
        <v>0</v>
      </c>
      <c r="E105" s="58">
        <f t="shared" si="13"/>
        <v>30392500</v>
      </c>
    </row>
    <row r="106" spans="1:6" s="57" customFormat="1" ht="48" x14ac:dyDescent="0.2">
      <c r="A106" s="73" t="s">
        <v>197</v>
      </c>
      <c r="B106" s="71" t="s">
        <v>198</v>
      </c>
      <c r="C106" s="56">
        <v>24474300</v>
      </c>
      <c r="D106" s="59"/>
      <c r="E106" s="58">
        <f t="shared" si="13"/>
        <v>24474300</v>
      </c>
    </row>
    <row r="107" spans="1:6" s="57" customFormat="1" ht="36" x14ac:dyDescent="0.2">
      <c r="A107" s="73" t="s">
        <v>199</v>
      </c>
      <c r="B107" s="71" t="s">
        <v>200</v>
      </c>
      <c r="C107" s="56">
        <v>4943800</v>
      </c>
      <c r="D107" s="59"/>
      <c r="E107" s="58">
        <f t="shared" si="13"/>
        <v>4943800</v>
      </c>
    </row>
    <row r="108" spans="1:6" s="57" customFormat="1" ht="48" x14ac:dyDescent="0.2">
      <c r="A108" s="73" t="s">
        <v>201</v>
      </c>
      <c r="B108" s="71" t="s">
        <v>202</v>
      </c>
      <c r="C108" s="56">
        <v>5399.09</v>
      </c>
      <c r="D108" s="59"/>
      <c r="E108" s="58">
        <f t="shared" si="13"/>
        <v>5399.09</v>
      </c>
    </row>
    <row r="109" spans="1:6" s="57" customFormat="1" x14ac:dyDescent="0.2">
      <c r="A109" s="74" t="s">
        <v>203</v>
      </c>
      <c r="B109" s="71" t="s">
        <v>204</v>
      </c>
      <c r="C109" s="56">
        <v>904668</v>
      </c>
      <c r="D109" s="59"/>
      <c r="E109" s="58">
        <f t="shared" si="13"/>
        <v>904668</v>
      </c>
    </row>
    <row r="110" spans="1:6" s="57" customFormat="1" ht="24" x14ac:dyDescent="0.2">
      <c r="A110" s="73" t="s">
        <v>205</v>
      </c>
      <c r="B110" s="71" t="s">
        <v>206</v>
      </c>
      <c r="C110" s="56">
        <v>2765359</v>
      </c>
      <c r="D110" s="59"/>
      <c r="E110" s="58">
        <f t="shared" si="13"/>
        <v>2765359</v>
      </c>
    </row>
    <row r="111" spans="1:6" s="57" customFormat="1" x14ac:dyDescent="0.2">
      <c r="A111" s="73" t="s">
        <v>207</v>
      </c>
      <c r="B111" s="71" t="s">
        <v>208</v>
      </c>
      <c r="C111" s="56">
        <v>1086963600</v>
      </c>
      <c r="D111" s="59">
        <v>0</v>
      </c>
      <c r="E111" s="58">
        <f t="shared" si="13"/>
        <v>1086963600</v>
      </c>
    </row>
    <row r="112" spans="1:6" s="57" customFormat="1" ht="16.5" customHeight="1" x14ac:dyDescent="0.2">
      <c r="A112" s="75" t="s">
        <v>209</v>
      </c>
      <c r="B112" s="71" t="s">
        <v>210</v>
      </c>
      <c r="C112" s="56">
        <f>C113+C114+C115</f>
        <v>175495392</v>
      </c>
      <c r="D112" s="59"/>
      <c r="E112" s="58">
        <f t="shared" si="13"/>
        <v>175495392</v>
      </c>
    </row>
    <row r="113" spans="1:6" s="57" customFormat="1" ht="24" x14ac:dyDescent="0.2">
      <c r="A113" s="73" t="s">
        <v>211</v>
      </c>
      <c r="B113" s="71" t="s">
        <v>212</v>
      </c>
      <c r="C113" s="56">
        <v>52465392</v>
      </c>
      <c r="D113" s="59"/>
      <c r="E113" s="58">
        <f t="shared" si="13"/>
        <v>52465392</v>
      </c>
    </row>
    <row r="114" spans="1:6" s="57" customFormat="1" ht="36" x14ac:dyDescent="0.2">
      <c r="A114" s="73" t="s">
        <v>213</v>
      </c>
      <c r="B114" s="71" t="s">
        <v>214</v>
      </c>
      <c r="C114" s="56">
        <v>113030000</v>
      </c>
      <c r="D114" s="59"/>
      <c r="E114" s="58">
        <f t="shared" si="13"/>
        <v>113030000</v>
      </c>
    </row>
    <row r="115" spans="1:6" s="57" customFormat="1" ht="24" x14ac:dyDescent="0.2">
      <c r="A115" s="73" t="s">
        <v>215</v>
      </c>
      <c r="B115" s="71" t="s">
        <v>216</v>
      </c>
      <c r="C115" s="56">
        <v>10000000</v>
      </c>
      <c r="D115" s="59"/>
      <c r="E115" s="58">
        <f t="shared" si="13"/>
        <v>10000000</v>
      </c>
    </row>
    <row r="116" spans="1:6" x14ac:dyDescent="0.2">
      <c r="A116" s="76" t="s">
        <v>217</v>
      </c>
      <c r="B116" s="77"/>
      <c r="C116" s="78">
        <f>C89+C10</f>
        <v>3554150180.6999998</v>
      </c>
      <c r="D116" s="78">
        <f>D89+D10</f>
        <v>0</v>
      </c>
      <c r="E116" s="78">
        <f>E89+E10</f>
        <v>3554150180.6999998</v>
      </c>
      <c r="F116" s="53"/>
    </row>
  </sheetData>
  <mergeCells count="5">
    <mergeCell ref="A1:E1"/>
    <mergeCell ref="A2:E2"/>
    <mergeCell ref="A3:E3"/>
    <mergeCell ref="A6:E6"/>
    <mergeCell ref="A116:B116"/>
  </mergeCells>
  <pageMargins left="0.70866141732283472" right="0.70866141732283472" top="0.74803149606299213" bottom="0.15748031496062992" header="0.31496062992125984" footer="0.31496062992125984"/>
  <pageSetup paperSize="9" scale="59" fitToHeight="1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5.доходы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Агаркова</dc:creator>
  <cp:lastModifiedBy>Агаркова</cp:lastModifiedBy>
  <dcterms:created xsi:type="dcterms:W3CDTF">2020-11-21T09:56:19Z</dcterms:created>
  <dcterms:modified xsi:type="dcterms:W3CDTF">2020-11-21T09:57:38Z</dcterms:modified>
</cp:coreProperties>
</file>