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1.1.2\машбюро\Управление финансов\Агаркова\"/>
    </mc:Choice>
  </mc:AlternateContent>
  <bookViews>
    <workbookView xWindow="0" yWindow="0" windowWidth="27810" windowHeight="117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Лист1!$A$1:$H$122</definedName>
  </definedNames>
  <calcPr calcId="152511"/>
</workbook>
</file>

<file path=xl/calcChain.xml><?xml version="1.0" encoding="utf-8"?>
<calcChain xmlns="http://schemas.openxmlformats.org/spreadsheetml/2006/main">
  <c r="H54" i="1" l="1"/>
  <c r="G54" i="1"/>
  <c r="H39" i="1"/>
  <c r="G39" i="1"/>
  <c r="F39" i="1"/>
  <c r="E39" i="1"/>
  <c r="F54" i="1" l="1"/>
  <c r="F22" i="1"/>
  <c r="F114" i="1" l="1"/>
  <c r="H50" i="1"/>
  <c r="G50" i="1"/>
  <c r="F50" i="1"/>
  <c r="E50" i="1"/>
  <c r="E54" i="1" l="1"/>
  <c r="E35" i="1" l="1"/>
  <c r="H114" i="1" l="1"/>
  <c r="G114" i="1"/>
  <c r="E114" i="1"/>
  <c r="H76" i="1"/>
  <c r="G76" i="1"/>
  <c r="F76" i="1"/>
  <c r="E76" i="1"/>
  <c r="H68" i="1"/>
  <c r="G68" i="1"/>
  <c r="F68" i="1"/>
  <c r="E68" i="1"/>
  <c r="H66" i="1" l="1"/>
  <c r="G66" i="1"/>
  <c r="F66" i="1"/>
  <c r="E66" i="1"/>
  <c r="G63" i="1"/>
  <c r="F63" i="1"/>
  <c r="E63" i="1"/>
  <c r="H37" i="1" l="1"/>
  <c r="G37" i="1"/>
  <c r="F37" i="1"/>
  <c r="E37" i="1"/>
  <c r="H35" i="1"/>
  <c r="G35" i="1"/>
  <c r="F35" i="1"/>
  <c r="H33" i="1"/>
  <c r="G33" i="1"/>
  <c r="F33" i="1"/>
  <c r="E33" i="1"/>
  <c r="H89" i="1" l="1"/>
  <c r="G89" i="1"/>
  <c r="F89" i="1"/>
  <c r="E89" i="1"/>
  <c r="H63" i="1" l="1"/>
  <c r="E26" i="1"/>
  <c r="F26" i="1"/>
  <c r="G26" i="1"/>
  <c r="H26" i="1"/>
  <c r="G22" i="1" l="1"/>
  <c r="H31" i="1" l="1"/>
  <c r="G31" i="1"/>
  <c r="G115" i="1" s="1"/>
  <c r="F31" i="1"/>
  <c r="F115" i="1" s="1"/>
  <c r="E31" i="1"/>
  <c r="H22" i="1"/>
  <c r="H115" i="1" s="1"/>
  <c r="E22" i="1"/>
  <c r="E115" i="1" l="1"/>
</calcChain>
</file>

<file path=xl/sharedStrings.xml><?xml version="1.0" encoding="utf-8"?>
<sst xmlns="http://schemas.openxmlformats.org/spreadsheetml/2006/main" count="313" uniqueCount="123">
  <si>
    <t>РЕЕСТР</t>
  </si>
  <si>
    <t>источников доходов бюджета  ЗАТО г. Североморск</t>
  </si>
  <si>
    <t>Наименование главного администратора доходов бюджета</t>
  </si>
  <si>
    <t>Код классификации доходов бюджетов</t>
  </si>
  <si>
    <t xml:space="preserve">Код главного администратора доходов </t>
  </si>
  <si>
    <t>Код вида доходов бюджета</t>
  </si>
  <si>
    <t>Код подвида доходов бюджета</t>
  </si>
  <si>
    <t>Прогноз доходов</t>
  </si>
  <si>
    <t>тыс. рублей</t>
  </si>
  <si>
    <t>Федеральная налоговая служба</t>
  </si>
  <si>
    <t>0000 110</t>
  </si>
  <si>
    <t>1 01 02020 01</t>
  </si>
  <si>
    <t>1 01 02030 01</t>
  </si>
  <si>
    <t>1 05 01011 01</t>
  </si>
  <si>
    <t xml:space="preserve">1 05 01021 01 </t>
  </si>
  <si>
    <t xml:space="preserve">1 05 02010 02 </t>
  </si>
  <si>
    <t>1 05 04010 02</t>
  </si>
  <si>
    <t>1 06 01020 04</t>
  </si>
  <si>
    <t xml:space="preserve">1 06 06032 04 </t>
  </si>
  <si>
    <t>1 06 06042 04</t>
  </si>
  <si>
    <t xml:space="preserve"> 1 08 03010 01 </t>
  </si>
  <si>
    <t xml:space="preserve"> 0000 140</t>
  </si>
  <si>
    <t>ИТОГО</t>
  </si>
  <si>
    <t>1 01 02010 01</t>
  </si>
  <si>
    <t>Федеральное казначейство</t>
  </si>
  <si>
    <t>048</t>
  </si>
  <si>
    <t>Федеральная служба по надзору в сфере природопользования</t>
  </si>
  <si>
    <t xml:space="preserve"> 1 12 01010 01</t>
  </si>
  <si>
    <t>0000 120</t>
  </si>
  <si>
    <t>1 12 01030 01</t>
  </si>
  <si>
    <t>1 12 01041 01</t>
  </si>
  <si>
    <t>1 12 01042 01</t>
  </si>
  <si>
    <t>0000 140</t>
  </si>
  <si>
    <t>Администрация  ЗАТО г. Североморск</t>
  </si>
  <si>
    <t>Управление образования администрации ЗАТО  г. Североморск</t>
  </si>
  <si>
    <t>1 13 02994 04</t>
  </si>
  <si>
    <t>Комитет по развитию городского хозяйства администрации ЗАТО г. Североморск</t>
  </si>
  <si>
    <t>1 08 07150 01</t>
  </si>
  <si>
    <t>Комитет имущественных отношений администрации ЗАТО г. Североморск</t>
  </si>
  <si>
    <t>1 11 05012 04</t>
  </si>
  <si>
    <t>1 11 05024 04</t>
  </si>
  <si>
    <t>1 11 05034 04</t>
  </si>
  <si>
    <t xml:space="preserve"> 1 11 07014 04</t>
  </si>
  <si>
    <t xml:space="preserve"> 1 11 09044 04</t>
  </si>
  <si>
    <t>1 14 02043 04</t>
  </si>
  <si>
    <t>0000 410</t>
  </si>
  <si>
    <t>Управление финансов администрации ЗАТО                    г. Североморск</t>
  </si>
  <si>
    <t>0000 150</t>
  </si>
  <si>
    <t>2 02 15002 04</t>
  </si>
  <si>
    <t xml:space="preserve">2 02 15010 04 </t>
  </si>
  <si>
    <t>2 02 25520 04</t>
  </si>
  <si>
    <t>2 02 29999 04</t>
  </si>
  <si>
    <t>2 02 30027 04</t>
  </si>
  <si>
    <t xml:space="preserve"> 2 02 30029 04</t>
  </si>
  <si>
    <t xml:space="preserve">2 02 35082 04 </t>
  </si>
  <si>
    <t>2 02 35120 04</t>
  </si>
  <si>
    <t>2 02 35930 04</t>
  </si>
  <si>
    <t>Начальник Управления финансов</t>
  </si>
  <si>
    <t xml:space="preserve">администрации ЗАТО г. Североморск </t>
  </si>
  <si>
    <t xml:space="preserve">  Н.А. Ракшина</t>
  </si>
  <si>
    <t>Исполнитель:</t>
  </si>
  <si>
    <t>ВСЕГО</t>
  </si>
  <si>
    <t>2 02 39998 04</t>
  </si>
  <si>
    <t>2 02 30024 04</t>
  </si>
  <si>
    <t>2 02 25169 04</t>
  </si>
  <si>
    <t>2 02 25232 04</t>
  </si>
  <si>
    <t>2 02 35469 04</t>
  </si>
  <si>
    <t>на 2021 год и плановый период 2022 и 2023 годов</t>
  </si>
  <si>
    <t>на 2021 г (очередной финансовый год)</t>
  </si>
  <si>
    <t>на 2022 г (первый год планового периода)</t>
  </si>
  <si>
    <t>на 2023 г (второй год планового периода)</t>
  </si>
  <si>
    <t>Оценка исполнения бюджета                в 2020 г. (в текущем году)</t>
  </si>
  <si>
    <t>1 16 10129 01</t>
  </si>
  <si>
    <t>1 03 02231 01</t>
  </si>
  <si>
    <t>1 03 02241 01</t>
  </si>
  <si>
    <t>1 03 02251 01</t>
  </si>
  <si>
    <t>1 16 02010 02</t>
  </si>
  <si>
    <t>1 16 02020 02</t>
  </si>
  <si>
    <t>1 16 01194 01</t>
  </si>
  <si>
    <t>0442 120</t>
  </si>
  <si>
    <t>0443 120</t>
  </si>
  <si>
    <t>0420 120</t>
  </si>
  <si>
    <t>0430 120</t>
  </si>
  <si>
    <t>0422 130</t>
  </si>
  <si>
    <t>1 16 07090 04</t>
  </si>
  <si>
    <t>1 16 01203 01</t>
  </si>
  <si>
    <t>Федеральная служба по надзору в сфере защиты прав потребителей и благополучия человека</t>
  </si>
  <si>
    <t>141</t>
  </si>
  <si>
    <t>1 16 10123 01</t>
  </si>
  <si>
    <t>Министерство обороны Российской Федерации</t>
  </si>
  <si>
    <t>Министерство внутренних дел Российской Федерации</t>
  </si>
  <si>
    <t>2 02 20216 04</t>
  </si>
  <si>
    <t>2 02 25299 04</t>
  </si>
  <si>
    <t>2 02 25304 04</t>
  </si>
  <si>
    <t xml:space="preserve"> 2 04 04099 04</t>
  </si>
  <si>
    <t>2 07 04050 04</t>
  </si>
  <si>
    <t>2 18 04010 04</t>
  </si>
  <si>
    <t>Управление культуры, спорта, молодежной политики и международных связей администрации ЗАТО г. Североморск</t>
  </si>
  <si>
    <t>2 02 49999 04</t>
  </si>
  <si>
    <t>2 02 45303 04</t>
  </si>
  <si>
    <t xml:space="preserve">2 19 25064 04 </t>
  </si>
  <si>
    <t xml:space="preserve">2 19 60010 04 </t>
  </si>
  <si>
    <t>0041 140</t>
  </si>
  <si>
    <t>1 16 10100 04</t>
  </si>
  <si>
    <t>Министерство юстиции Мурманской области</t>
  </si>
  <si>
    <t>1 16 01053 01</t>
  </si>
  <si>
    <t>1 16 01063 01</t>
  </si>
  <si>
    <t>1 16 01073 01</t>
  </si>
  <si>
    <t>1 16 01153 01</t>
  </si>
  <si>
    <t>1 16 01193 01</t>
  </si>
  <si>
    <t>1 16 07010 04</t>
  </si>
  <si>
    <t xml:space="preserve">Ведущий специалист </t>
  </si>
  <si>
    <t xml:space="preserve">  Е.В.Погодина, тел. (8-81537) 46440</t>
  </si>
  <si>
    <t>на 01 ноября 2020 года</t>
  </si>
  <si>
    <t>1 08 10123 01</t>
  </si>
  <si>
    <t>1 16 01113 01</t>
  </si>
  <si>
    <t>1 16 01133 01</t>
  </si>
  <si>
    <t>1 16 01143 01</t>
  </si>
  <si>
    <t xml:space="preserve">Комитет по обеспечению безопасности населения Мурманской области </t>
  </si>
  <si>
    <t>2 02 20077 04</t>
  </si>
  <si>
    <t>2 02 45424 04</t>
  </si>
  <si>
    <t>2 02 45454 04</t>
  </si>
  <si>
    <t>Федеральная служба судебных приставов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</si>
</sst>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4" fillId="0" borderId="0" xfId="0" applyFont="1"/>
    <xf numFmtId="0" fontId="4" fillId="0" borderId="0" xfId="0" applyFont="1" applyBorder="1"/>
    <xf numFmtId="0" fontId="0" fillId="0" borderId="0" xfId="0" applyAlignme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/>
    <xf numFmtId="0" fontId="2" fillId="0" borderId="0" xfId="0" applyFont="1"/>
    <xf numFmtId="4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0" fillId="0" borderId="0" xfId="0" applyFont="1"/>
    <xf numFmtId="0" fontId="6" fillId="0" borderId="0" xfId="0" applyFont="1"/>
    <xf numFmtId="0" fontId="2" fillId="0" borderId="0" xfId="0" applyFont="1" applyBorder="1" applyAlignment="1">
      <alignment wrapText="1"/>
    </xf>
    <xf numFmtId="4" fontId="2" fillId="0" borderId="0" xfId="0" applyNumberFormat="1" applyFont="1" applyBorder="1"/>
    <xf numFmtId="0" fontId="2" fillId="0" borderId="2" xfId="0" applyFont="1" applyBorder="1"/>
    <xf numFmtId="0" fontId="6" fillId="0" borderId="2" xfId="0" applyFont="1" applyBorder="1"/>
    <xf numFmtId="4" fontId="8" fillId="0" borderId="1" xfId="0" applyNumberFormat="1" applyFont="1" applyBorder="1"/>
    <xf numFmtId="49" fontId="2" fillId="0" borderId="1" xfId="0" applyNumberFormat="1" applyFont="1" applyBorder="1" applyAlignment="1">
      <alignment horizontal="center"/>
    </xf>
    <xf numFmtId="4" fontId="4" fillId="0" borderId="0" xfId="0" applyNumberFormat="1" applyFont="1"/>
    <xf numFmtId="4" fontId="2" fillId="0" borderId="1" xfId="0" applyNumberFormat="1" applyFont="1" applyFill="1" applyBorder="1"/>
    <xf numFmtId="3" fontId="2" fillId="0" borderId="1" xfId="0" applyNumberFormat="1" applyFont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7" fillId="0" borderId="0" xfId="0" applyFont="1" applyFill="1"/>
    <xf numFmtId="0" fontId="3" fillId="0" borderId="0" xfId="0" applyFont="1" applyFill="1"/>
    <xf numFmtId="4" fontId="0" fillId="0" borderId="0" xfId="0" applyNumberFormat="1"/>
    <xf numFmtId="0" fontId="10" fillId="0" borderId="0" xfId="0" applyFont="1" applyFill="1"/>
    <xf numFmtId="4" fontId="3" fillId="0" borderId="0" xfId="0" applyNumberFormat="1" applyFont="1" applyFill="1"/>
    <xf numFmtId="0" fontId="4" fillId="0" borderId="0" xfId="0" applyFont="1" applyFill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4" fontId="4" fillId="0" borderId="0" xfId="0" applyNumberFormat="1" applyFont="1" applyFill="1"/>
    <xf numFmtId="4" fontId="0" fillId="0" borderId="0" xfId="0" applyNumberFormat="1" applyFill="1"/>
    <xf numFmtId="4" fontId="7" fillId="0" borderId="0" xfId="0" applyNumberFormat="1" applyFont="1" applyFill="1"/>
    <xf numFmtId="4" fontId="2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4" fontId="3" fillId="0" borderId="1" xfId="0" applyNumberFormat="1" applyFont="1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9" fillId="0" borderId="2" xfId="0" applyFont="1" applyBorder="1" applyAlignment="1">
      <alignment horizontal="right" wrapText="1"/>
    </xf>
    <xf numFmtId="0" fontId="8" fillId="0" borderId="1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2"/>
  <sheetViews>
    <sheetView tabSelected="1" workbookViewId="0">
      <selection activeCell="A7" sqref="A7:H115"/>
    </sheetView>
  </sheetViews>
  <sheetFormatPr defaultRowHeight="18.75" x14ac:dyDescent="0.3"/>
  <cols>
    <col min="1" max="1" width="29.140625" style="1" customWidth="1"/>
    <col min="2" max="2" width="12.140625" style="1" customWidth="1"/>
    <col min="3" max="3" width="13.42578125" customWidth="1"/>
    <col min="4" max="4" width="12.28515625" customWidth="1"/>
    <col min="5" max="5" width="15.7109375" customWidth="1"/>
    <col min="6" max="7" width="15" customWidth="1"/>
    <col min="8" max="8" width="14.140625" customWidth="1"/>
    <col min="9" max="9" width="16.140625" customWidth="1"/>
    <col min="10" max="10" width="20.7109375" style="1" bestFit="1" customWidth="1"/>
    <col min="11" max="16384" width="9.140625" style="1"/>
  </cols>
  <sheetData>
    <row r="1" spans="1:14" x14ac:dyDescent="0.3">
      <c r="A1" s="42" t="s">
        <v>0</v>
      </c>
      <c r="B1" s="43"/>
      <c r="C1" s="43"/>
      <c r="D1" s="43"/>
      <c r="E1" s="43"/>
      <c r="F1" s="43"/>
      <c r="G1" s="43"/>
      <c r="H1" s="43"/>
      <c r="I1" s="3"/>
      <c r="J1" s="3"/>
      <c r="K1" s="3"/>
      <c r="L1" s="3"/>
    </row>
    <row r="2" spans="1:14" ht="16.5" customHeight="1" x14ac:dyDescent="0.3">
      <c r="A2" s="44" t="s">
        <v>1</v>
      </c>
      <c r="B2" s="43"/>
      <c r="C2" s="43"/>
      <c r="D2" s="43"/>
      <c r="E2" s="43"/>
      <c r="F2" s="43"/>
      <c r="G2" s="43"/>
      <c r="H2" s="43"/>
      <c r="I2" s="6"/>
      <c r="J2" s="6"/>
      <c r="K2" s="6"/>
      <c r="L2" s="6"/>
    </row>
    <row r="3" spans="1:14" ht="16.5" customHeight="1" x14ac:dyDescent="0.3">
      <c r="A3" s="44" t="s">
        <v>67</v>
      </c>
      <c r="B3" s="43"/>
      <c r="C3" s="43"/>
      <c r="D3" s="43"/>
      <c r="E3" s="43"/>
      <c r="F3" s="43"/>
      <c r="G3" s="43"/>
      <c r="H3" s="43"/>
      <c r="I3" s="6"/>
      <c r="J3" s="6"/>
      <c r="K3" s="6"/>
      <c r="L3" s="6"/>
    </row>
    <row r="4" spans="1:14" x14ac:dyDescent="0.3">
      <c r="A4" s="45" t="s">
        <v>113</v>
      </c>
      <c r="B4" s="43"/>
      <c r="C4" s="43"/>
      <c r="D4" s="43"/>
      <c r="E4" s="43"/>
      <c r="F4" s="43"/>
      <c r="G4" s="43"/>
      <c r="H4" s="43"/>
      <c r="I4" s="7"/>
      <c r="J4" s="7"/>
      <c r="K4" s="7"/>
      <c r="L4" s="7"/>
    </row>
    <row r="5" spans="1:14" ht="12" customHeight="1" x14ac:dyDescent="0.3">
      <c r="K5" s="46"/>
      <c r="L5" s="47"/>
      <c r="M5" s="47"/>
    </row>
    <row r="6" spans="1:14" x14ac:dyDescent="0.3">
      <c r="G6" s="61" t="s">
        <v>8</v>
      </c>
      <c r="H6" s="61"/>
      <c r="N6" s="2"/>
    </row>
    <row r="7" spans="1:14" ht="27.75" customHeight="1" x14ac:dyDescent="0.3">
      <c r="A7" s="50" t="s">
        <v>2</v>
      </c>
      <c r="B7" s="51" t="s">
        <v>3</v>
      </c>
      <c r="C7" s="52"/>
      <c r="D7" s="52"/>
      <c r="E7" s="50" t="s">
        <v>71</v>
      </c>
      <c r="F7" s="53" t="s">
        <v>7</v>
      </c>
      <c r="G7" s="53"/>
      <c r="H7" s="53"/>
      <c r="I7" s="4"/>
      <c r="J7" s="2"/>
      <c r="K7" s="2"/>
      <c r="L7" s="2"/>
      <c r="M7" s="2"/>
      <c r="N7" s="2"/>
    </row>
    <row r="8" spans="1:14" ht="72.75" customHeight="1" x14ac:dyDescent="0.3">
      <c r="A8" s="53"/>
      <c r="B8" s="5" t="s">
        <v>4</v>
      </c>
      <c r="C8" s="5" t="s">
        <v>5</v>
      </c>
      <c r="D8" s="5" t="s">
        <v>6</v>
      </c>
      <c r="E8" s="50"/>
      <c r="F8" s="5" t="s">
        <v>68</v>
      </c>
      <c r="G8" s="5" t="s">
        <v>69</v>
      </c>
      <c r="H8" s="5" t="s">
        <v>70</v>
      </c>
    </row>
    <row r="9" spans="1:14" ht="18" customHeight="1" x14ac:dyDescent="0.3">
      <c r="A9" s="14" t="s">
        <v>9</v>
      </c>
      <c r="B9" s="8">
        <v>182</v>
      </c>
      <c r="C9" s="8" t="s">
        <v>23</v>
      </c>
      <c r="D9" s="8" t="s">
        <v>10</v>
      </c>
      <c r="E9" s="9">
        <v>987307.84</v>
      </c>
      <c r="F9" s="9">
        <v>1043146</v>
      </c>
      <c r="G9" s="9">
        <v>1084871.8400000001</v>
      </c>
      <c r="H9" s="9">
        <v>1117418</v>
      </c>
      <c r="J9" s="24"/>
    </row>
    <row r="10" spans="1:14" ht="18" customHeight="1" x14ac:dyDescent="0.3">
      <c r="A10" s="14" t="s">
        <v>9</v>
      </c>
      <c r="B10" s="8">
        <v>182</v>
      </c>
      <c r="C10" s="8" t="s">
        <v>11</v>
      </c>
      <c r="D10" s="8" t="s">
        <v>10</v>
      </c>
      <c r="E10" s="9">
        <v>728.59</v>
      </c>
      <c r="F10" s="9">
        <v>350.5</v>
      </c>
      <c r="G10" s="9">
        <v>350.7</v>
      </c>
      <c r="H10" s="9">
        <v>350.82</v>
      </c>
    </row>
    <row r="11" spans="1:14" ht="18" customHeight="1" x14ac:dyDescent="0.3">
      <c r="A11" s="14" t="s">
        <v>9</v>
      </c>
      <c r="B11" s="8">
        <v>182</v>
      </c>
      <c r="C11" s="8" t="s">
        <v>12</v>
      </c>
      <c r="D11" s="8" t="s">
        <v>10</v>
      </c>
      <c r="E11" s="9">
        <v>2618.9</v>
      </c>
      <c r="F11" s="9">
        <v>2025.5</v>
      </c>
      <c r="G11" s="9">
        <v>2025.6</v>
      </c>
      <c r="H11" s="9">
        <v>2025.67</v>
      </c>
    </row>
    <row r="12" spans="1:14" ht="18" customHeight="1" x14ac:dyDescent="0.3">
      <c r="A12" s="14" t="s">
        <v>9</v>
      </c>
      <c r="B12" s="8">
        <v>182</v>
      </c>
      <c r="C12" s="8" t="s">
        <v>13</v>
      </c>
      <c r="D12" s="8" t="s">
        <v>10</v>
      </c>
      <c r="E12" s="25">
        <v>24481.74</v>
      </c>
      <c r="F12" s="9">
        <v>39896.32</v>
      </c>
      <c r="G12" s="9">
        <v>42226.33</v>
      </c>
      <c r="H12" s="9">
        <v>42648.59</v>
      </c>
      <c r="J12" s="24"/>
    </row>
    <row r="13" spans="1:14" ht="18" customHeight="1" x14ac:dyDescent="0.3">
      <c r="A13" s="14" t="s">
        <v>9</v>
      </c>
      <c r="B13" s="8">
        <v>182</v>
      </c>
      <c r="C13" s="8" t="s">
        <v>14</v>
      </c>
      <c r="D13" s="8" t="s">
        <v>10</v>
      </c>
      <c r="E13" s="25">
        <v>12150.56</v>
      </c>
      <c r="F13" s="9">
        <v>22551.81</v>
      </c>
      <c r="G13" s="9">
        <v>23462.81</v>
      </c>
      <c r="H13" s="9">
        <v>23697.43</v>
      </c>
    </row>
    <row r="14" spans="1:14" ht="18" customHeight="1" x14ac:dyDescent="0.3">
      <c r="A14" s="14" t="s">
        <v>9</v>
      </c>
      <c r="B14" s="8">
        <v>182</v>
      </c>
      <c r="C14" s="28" t="s">
        <v>15</v>
      </c>
      <c r="D14" s="8" t="s">
        <v>10</v>
      </c>
      <c r="E14" s="9">
        <v>8514.17</v>
      </c>
      <c r="F14" s="9">
        <v>2500.25</v>
      </c>
      <c r="G14" s="9">
        <v>0</v>
      </c>
      <c r="H14" s="9">
        <v>0</v>
      </c>
    </row>
    <row r="15" spans="1:14" ht="18" customHeight="1" x14ac:dyDescent="0.3">
      <c r="A15" s="14" t="s">
        <v>9</v>
      </c>
      <c r="B15" s="8">
        <v>182</v>
      </c>
      <c r="C15" s="28" t="s">
        <v>16</v>
      </c>
      <c r="D15" s="8" t="s">
        <v>10</v>
      </c>
      <c r="E15" s="9">
        <v>2840.9</v>
      </c>
      <c r="F15" s="9">
        <v>6001</v>
      </c>
      <c r="G15" s="9">
        <v>6070.2</v>
      </c>
      <c r="H15" s="9">
        <v>6130.9</v>
      </c>
    </row>
    <row r="16" spans="1:14" ht="18" customHeight="1" x14ac:dyDescent="0.3">
      <c r="A16" s="14" t="s">
        <v>9</v>
      </c>
      <c r="B16" s="8">
        <v>182</v>
      </c>
      <c r="C16" s="28" t="s">
        <v>17</v>
      </c>
      <c r="D16" s="8" t="s">
        <v>10</v>
      </c>
      <c r="E16" s="9">
        <v>14176.31</v>
      </c>
      <c r="F16" s="9">
        <v>14318.07</v>
      </c>
      <c r="G16" s="9">
        <v>14420</v>
      </c>
      <c r="H16" s="9">
        <v>14430</v>
      </c>
    </row>
    <row r="17" spans="1:11" ht="18" customHeight="1" x14ac:dyDescent="0.3">
      <c r="A17" s="14" t="s">
        <v>9</v>
      </c>
      <c r="B17" s="8">
        <v>182</v>
      </c>
      <c r="C17" s="8" t="s">
        <v>18</v>
      </c>
      <c r="D17" s="8" t="s">
        <v>10</v>
      </c>
      <c r="E17" s="9">
        <v>2101.65</v>
      </c>
      <c r="F17" s="25">
        <v>2175.81</v>
      </c>
      <c r="G17" s="25">
        <v>2181.9</v>
      </c>
      <c r="H17" s="25">
        <v>2218.2399999999998</v>
      </c>
    </row>
    <row r="18" spans="1:11" ht="18" customHeight="1" x14ac:dyDescent="0.3">
      <c r="A18" s="14" t="s">
        <v>9</v>
      </c>
      <c r="B18" s="8">
        <v>182</v>
      </c>
      <c r="C18" s="8" t="s">
        <v>19</v>
      </c>
      <c r="D18" s="8" t="s">
        <v>10</v>
      </c>
      <c r="E18" s="9">
        <v>35.19</v>
      </c>
      <c r="F18" s="25">
        <v>35.200000000000003</v>
      </c>
      <c r="G18" s="25">
        <v>35.200000000000003</v>
      </c>
      <c r="H18" s="25">
        <v>35.21</v>
      </c>
    </row>
    <row r="19" spans="1:11" ht="18" customHeight="1" x14ac:dyDescent="0.3">
      <c r="A19" s="14" t="s">
        <v>9</v>
      </c>
      <c r="B19" s="8">
        <v>182</v>
      </c>
      <c r="C19" s="8" t="s">
        <v>20</v>
      </c>
      <c r="D19" s="8" t="s">
        <v>10</v>
      </c>
      <c r="E19" s="9">
        <v>11713.41</v>
      </c>
      <c r="F19" s="9">
        <v>10612.13</v>
      </c>
      <c r="G19" s="9">
        <v>10640</v>
      </c>
      <c r="H19" s="9">
        <v>10670.1</v>
      </c>
    </row>
    <row r="20" spans="1:11" ht="18" customHeight="1" x14ac:dyDescent="0.3">
      <c r="A20" s="14" t="s">
        <v>9</v>
      </c>
      <c r="B20" s="8">
        <v>182</v>
      </c>
      <c r="C20" s="8" t="s">
        <v>114</v>
      </c>
      <c r="D20" s="8" t="s">
        <v>10</v>
      </c>
      <c r="E20" s="9">
        <v>3</v>
      </c>
      <c r="F20" s="9">
        <v>0</v>
      </c>
      <c r="G20" s="9">
        <v>0</v>
      </c>
      <c r="H20" s="9">
        <v>0</v>
      </c>
      <c r="I20" s="31"/>
    </row>
    <row r="21" spans="1:11" ht="18" customHeight="1" x14ac:dyDescent="0.3">
      <c r="A21" s="14" t="s">
        <v>9</v>
      </c>
      <c r="B21" s="8">
        <v>182</v>
      </c>
      <c r="C21" s="35" t="s">
        <v>72</v>
      </c>
      <c r="D21" s="8" t="s">
        <v>21</v>
      </c>
      <c r="E21" s="9">
        <v>26.9</v>
      </c>
      <c r="F21" s="9">
        <v>0</v>
      </c>
      <c r="G21" s="9">
        <v>0</v>
      </c>
      <c r="H21" s="9">
        <v>0</v>
      </c>
      <c r="I21" s="40"/>
      <c r="J21" s="41"/>
    </row>
    <row r="22" spans="1:11" x14ac:dyDescent="0.3">
      <c r="A22" s="54" t="s">
        <v>22</v>
      </c>
      <c r="B22" s="54"/>
      <c r="C22" s="12"/>
      <c r="D22" s="12"/>
      <c r="E22" s="11">
        <f>SUM(E9:E21)</f>
        <v>1066699.1599999997</v>
      </c>
      <c r="F22" s="11">
        <f>F9+F10+F11+F12+F13+F14+F15+F16+F17+F18+F19+F20+F21</f>
        <v>1143612.5900000001</v>
      </c>
      <c r="G22" s="11">
        <f>SUM(G9:G21)</f>
        <v>1186284.58</v>
      </c>
      <c r="H22" s="11">
        <f>SUM(H9:H21)</f>
        <v>1219624.96</v>
      </c>
      <c r="I22" s="38"/>
      <c r="J22" s="37"/>
    </row>
    <row r="23" spans="1:11" x14ac:dyDescent="0.3">
      <c r="A23" s="55" t="s">
        <v>24</v>
      </c>
      <c r="B23" s="8">
        <v>100</v>
      </c>
      <c r="C23" s="8" t="s">
        <v>73</v>
      </c>
      <c r="D23" s="8" t="s">
        <v>10</v>
      </c>
      <c r="E23" s="9">
        <v>5575.96</v>
      </c>
      <c r="F23" s="9">
        <v>5681.11</v>
      </c>
      <c r="G23" s="9">
        <v>6011.72</v>
      </c>
      <c r="H23" s="9">
        <v>6417.02</v>
      </c>
      <c r="I23" s="36"/>
      <c r="J23" s="37"/>
      <c r="K23" s="24"/>
    </row>
    <row r="24" spans="1:11" x14ac:dyDescent="0.3">
      <c r="A24" s="55" t="s">
        <v>24</v>
      </c>
      <c r="B24" s="8">
        <v>100</v>
      </c>
      <c r="C24" s="8" t="s">
        <v>74</v>
      </c>
      <c r="D24" s="8" t="s">
        <v>10</v>
      </c>
      <c r="E24" s="9">
        <v>30.25</v>
      </c>
      <c r="F24" s="9">
        <v>32.380000000000003</v>
      </c>
      <c r="G24" s="9">
        <v>33.92</v>
      </c>
      <c r="H24" s="9">
        <v>35.840000000000003</v>
      </c>
      <c r="I24" s="36"/>
      <c r="J24" s="34"/>
    </row>
    <row r="25" spans="1:11" x14ac:dyDescent="0.3">
      <c r="A25" s="55" t="s">
        <v>24</v>
      </c>
      <c r="B25" s="8">
        <v>100</v>
      </c>
      <c r="C25" s="8" t="s">
        <v>75</v>
      </c>
      <c r="D25" s="8" t="s">
        <v>10</v>
      </c>
      <c r="E25" s="9">
        <v>6100.75</v>
      </c>
      <c r="F25" s="9">
        <v>6659.24</v>
      </c>
      <c r="G25" s="9">
        <v>7031.32</v>
      </c>
      <c r="H25" s="9">
        <v>7407.32</v>
      </c>
      <c r="I25" s="36"/>
      <c r="J25" s="34"/>
    </row>
    <row r="26" spans="1:11" s="13" customFormat="1" ht="15.75" x14ac:dyDescent="0.25">
      <c r="A26" s="54" t="s">
        <v>22</v>
      </c>
      <c r="B26" s="12"/>
      <c r="C26" s="12"/>
      <c r="D26" s="12"/>
      <c r="E26" s="11">
        <f>SUM(E23:E25)</f>
        <v>11706.96</v>
      </c>
      <c r="F26" s="11">
        <f>SUM(F23:F25)</f>
        <v>12372.73</v>
      </c>
      <c r="G26" s="11">
        <f>SUM(G23:G25)</f>
        <v>13076.96</v>
      </c>
      <c r="H26" s="11">
        <f>SUM(H23:H25)</f>
        <v>13860.18</v>
      </c>
      <c r="I26" s="39"/>
      <c r="J26" s="30"/>
    </row>
    <row r="27" spans="1:11" ht="45.75" x14ac:dyDescent="0.3">
      <c r="A27" s="14" t="s">
        <v>26</v>
      </c>
      <c r="B27" s="23" t="s">
        <v>25</v>
      </c>
      <c r="C27" s="8" t="s">
        <v>27</v>
      </c>
      <c r="D27" s="8" t="s">
        <v>28</v>
      </c>
      <c r="E27" s="25">
        <v>1270.74</v>
      </c>
      <c r="F27" s="25">
        <v>655.27</v>
      </c>
      <c r="G27" s="25">
        <v>655.27</v>
      </c>
      <c r="H27" s="25">
        <v>655.27</v>
      </c>
      <c r="I27" s="36"/>
      <c r="J27" s="34"/>
    </row>
    <row r="28" spans="1:11" ht="45.75" x14ac:dyDescent="0.3">
      <c r="A28" s="14" t="s">
        <v>26</v>
      </c>
      <c r="B28" s="23" t="s">
        <v>25</v>
      </c>
      <c r="C28" s="8" t="s">
        <v>29</v>
      </c>
      <c r="D28" s="8" t="s">
        <v>28</v>
      </c>
      <c r="E28" s="25">
        <v>7806.15</v>
      </c>
      <c r="F28" s="25">
        <v>7300.49</v>
      </c>
      <c r="G28" s="25">
        <v>7300.49</v>
      </c>
      <c r="H28" s="25">
        <v>7300.49</v>
      </c>
      <c r="I28" s="36"/>
      <c r="J28" s="34"/>
    </row>
    <row r="29" spans="1:11" ht="45.75" x14ac:dyDescent="0.3">
      <c r="A29" s="14" t="s">
        <v>26</v>
      </c>
      <c r="B29" s="23" t="s">
        <v>25</v>
      </c>
      <c r="C29" s="8" t="s">
        <v>30</v>
      </c>
      <c r="D29" s="8" t="s">
        <v>28</v>
      </c>
      <c r="E29" s="25">
        <v>469.2</v>
      </c>
      <c r="F29" s="25">
        <v>950.1</v>
      </c>
      <c r="G29" s="25">
        <v>950.1</v>
      </c>
      <c r="H29" s="25">
        <v>950.1</v>
      </c>
      <c r="I29" s="36"/>
      <c r="J29" s="34"/>
    </row>
    <row r="30" spans="1:11" ht="45.75" x14ac:dyDescent="0.3">
      <c r="A30" s="14" t="s">
        <v>26</v>
      </c>
      <c r="B30" s="23" t="s">
        <v>25</v>
      </c>
      <c r="C30" s="8" t="s">
        <v>31</v>
      </c>
      <c r="D30" s="8" t="s">
        <v>28</v>
      </c>
      <c r="E30" s="25">
        <v>82.33</v>
      </c>
      <c r="F30" s="25">
        <v>0</v>
      </c>
      <c r="G30" s="25">
        <v>0</v>
      </c>
      <c r="H30" s="25">
        <v>0</v>
      </c>
      <c r="I30" s="36"/>
      <c r="J30" s="34"/>
    </row>
    <row r="31" spans="1:11" x14ac:dyDescent="0.3">
      <c r="A31" s="54" t="s">
        <v>22</v>
      </c>
      <c r="B31" s="12"/>
      <c r="C31" s="12"/>
      <c r="D31" s="12"/>
      <c r="E31" s="11">
        <f>SUM(E27:E30)</f>
        <v>9628.42</v>
      </c>
      <c r="F31" s="11">
        <f>SUM(F27:F30)</f>
        <v>8905.86</v>
      </c>
      <c r="G31" s="11">
        <f>SUM(G27:G30)</f>
        <v>8905.86</v>
      </c>
      <c r="H31" s="11">
        <f>SUM(H27:H30)</f>
        <v>8905.86</v>
      </c>
      <c r="I31" s="36"/>
      <c r="J31" s="34"/>
    </row>
    <row r="32" spans="1:11" s="13" customFormat="1" ht="60" x14ac:dyDescent="0.25">
      <c r="A32" s="14" t="s">
        <v>86</v>
      </c>
      <c r="B32" s="23" t="s">
        <v>87</v>
      </c>
      <c r="C32" s="8" t="s">
        <v>88</v>
      </c>
      <c r="D32" s="8" t="s">
        <v>32</v>
      </c>
      <c r="E32" s="49">
        <v>58</v>
      </c>
      <c r="F32" s="11">
        <v>0</v>
      </c>
      <c r="G32" s="11">
        <v>0</v>
      </c>
      <c r="H32" s="11">
        <v>0</v>
      </c>
      <c r="I32" s="29"/>
      <c r="J32" s="30"/>
    </row>
    <row r="33" spans="1:10" s="13" customFormat="1" ht="15.75" x14ac:dyDescent="0.25">
      <c r="A33" s="54" t="s">
        <v>22</v>
      </c>
      <c r="B33" s="12"/>
      <c r="C33" s="12"/>
      <c r="D33" s="12"/>
      <c r="E33" s="11">
        <f>E32</f>
        <v>58</v>
      </c>
      <c r="F33" s="11">
        <f t="shared" ref="F33:H33" si="0">F32</f>
        <v>0</v>
      </c>
      <c r="G33" s="11">
        <f t="shared" si="0"/>
        <v>0</v>
      </c>
      <c r="H33" s="11">
        <f t="shared" si="0"/>
        <v>0</v>
      </c>
      <c r="I33" s="29"/>
      <c r="J33" s="30"/>
    </row>
    <row r="34" spans="1:10" s="13" customFormat="1" ht="30" x14ac:dyDescent="0.25">
      <c r="A34" s="14" t="s">
        <v>89</v>
      </c>
      <c r="B34" s="8">
        <v>187</v>
      </c>
      <c r="C34" s="8" t="s">
        <v>88</v>
      </c>
      <c r="D34" s="8" t="s">
        <v>32</v>
      </c>
      <c r="E34" s="49">
        <v>870.04</v>
      </c>
      <c r="F34" s="11">
        <v>0</v>
      </c>
      <c r="G34" s="11">
        <v>0</v>
      </c>
      <c r="H34" s="11">
        <v>0</v>
      </c>
      <c r="I34" s="29"/>
      <c r="J34" s="30"/>
    </row>
    <row r="35" spans="1:10" s="13" customFormat="1" ht="15.75" x14ac:dyDescent="0.25">
      <c r="A35" s="54" t="s">
        <v>22</v>
      </c>
      <c r="B35" s="12"/>
      <c r="C35" s="12"/>
      <c r="D35" s="12"/>
      <c r="E35" s="11">
        <f>E34</f>
        <v>870.04</v>
      </c>
      <c r="F35" s="11">
        <f t="shared" ref="F35:H35" si="1">F34</f>
        <v>0</v>
      </c>
      <c r="G35" s="11">
        <f t="shared" si="1"/>
        <v>0</v>
      </c>
      <c r="H35" s="11">
        <f t="shared" si="1"/>
        <v>0</v>
      </c>
      <c r="I35" s="29"/>
      <c r="J35" s="30"/>
    </row>
    <row r="36" spans="1:10" s="13" customFormat="1" ht="30" x14ac:dyDescent="0.25">
      <c r="A36" s="14" t="s">
        <v>90</v>
      </c>
      <c r="B36" s="8">
        <v>188</v>
      </c>
      <c r="C36" s="8" t="s">
        <v>88</v>
      </c>
      <c r="D36" s="8" t="s">
        <v>32</v>
      </c>
      <c r="E36" s="49">
        <v>484.97</v>
      </c>
      <c r="F36" s="11">
        <v>0</v>
      </c>
      <c r="G36" s="11">
        <v>0</v>
      </c>
      <c r="H36" s="11">
        <v>0</v>
      </c>
      <c r="I36" s="29"/>
      <c r="J36" s="30"/>
    </row>
    <row r="37" spans="1:10" s="13" customFormat="1" ht="15.75" x14ac:dyDescent="0.25">
      <c r="A37" s="54" t="s">
        <v>22</v>
      </c>
      <c r="B37" s="12"/>
      <c r="C37" s="12"/>
      <c r="D37" s="12"/>
      <c r="E37" s="11">
        <f>E36</f>
        <v>484.97</v>
      </c>
      <c r="F37" s="11">
        <f t="shared" ref="F37:H37" si="2">F36</f>
        <v>0</v>
      </c>
      <c r="G37" s="11">
        <f t="shared" si="2"/>
        <v>0</v>
      </c>
      <c r="H37" s="11">
        <f t="shared" si="2"/>
        <v>0</v>
      </c>
      <c r="I37" s="29"/>
      <c r="J37" s="30"/>
    </row>
    <row r="38" spans="1:10" s="13" customFormat="1" ht="31.5" x14ac:dyDescent="0.25">
      <c r="A38" s="56" t="s">
        <v>122</v>
      </c>
      <c r="B38" s="8">
        <v>322</v>
      </c>
      <c r="C38" s="8" t="s">
        <v>88</v>
      </c>
      <c r="D38" s="28" t="s">
        <v>32</v>
      </c>
      <c r="E38" s="11">
        <v>2</v>
      </c>
      <c r="F38" s="11">
        <v>0</v>
      </c>
      <c r="G38" s="11">
        <v>0</v>
      </c>
      <c r="H38" s="11">
        <v>0</v>
      </c>
      <c r="I38" s="29"/>
      <c r="J38" s="30"/>
    </row>
    <row r="39" spans="1:10" s="13" customFormat="1" ht="15.75" x14ac:dyDescent="0.25">
      <c r="A39" s="54" t="s">
        <v>22</v>
      </c>
      <c r="B39" s="12"/>
      <c r="C39" s="12"/>
      <c r="D39" s="12"/>
      <c r="E39" s="11">
        <f>E38</f>
        <v>2</v>
      </c>
      <c r="F39" s="11">
        <f t="shared" ref="F39:H39" si="3">F38</f>
        <v>0</v>
      </c>
      <c r="G39" s="11">
        <f t="shared" si="3"/>
        <v>0</v>
      </c>
      <c r="H39" s="11">
        <f t="shared" si="3"/>
        <v>0</v>
      </c>
      <c r="I39" s="29"/>
      <c r="J39" s="30"/>
    </row>
    <row r="40" spans="1:10" s="30" customFormat="1" ht="31.5" x14ac:dyDescent="0.25">
      <c r="A40" s="48" t="s">
        <v>104</v>
      </c>
      <c r="B40" s="35">
        <v>821</v>
      </c>
      <c r="C40" s="35" t="s">
        <v>105</v>
      </c>
      <c r="D40" s="27" t="s">
        <v>32</v>
      </c>
      <c r="E40" s="25">
        <v>2.5</v>
      </c>
      <c r="F40" s="49">
        <v>4</v>
      </c>
      <c r="G40" s="49">
        <v>5</v>
      </c>
      <c r="H40" s="49">
        <v>5</v>
      </c>
      <c r="I40" s="29"/>
    </row>
    <row r="41" spans="1:10" s="30" customFormat="1" ht="31.5" x14ac:dyDescent="0.25">
      <c r="A41" s="48" t="s">
        <v>104</v>
      </c>
      <c r="B41" s="35">
        <v>821</v>
      </c>
      <c r="C41" s="35" t="s">
        <v>106</v>
      </c>
      <c r="D41" s="27" t="s">
        <v>32</v>
      </c>
      <c r="E41" s="25">
        <v>38</v>
      </c>
      <c r="F41" s="49">
        <v>21</v>
      </c>
      <c r="G41" s="49">
        <v>23.5</v>
      </c>
      <c r="H41" s="49">
        <v>23.5</v>
      </c>
      <c r="I41" s="29"/>
    </row>
    <row r="42" spans="1:10" s="30" customFormat="1" ht="31.5" x14ac:dyDescent="0.25">
      <c r="A42" s="48" t="s">
        <v>104</v>
      </c>
      <c r="B42" s="35">
        <v>821</v>
      </c>
      <c r="C42" s="35" t="s">
        <v>107</v>
      </c>
      <c r="D42" s="27" t="s">
        <v>32</v>
      </c>
      <c r="E42" s="25">
        <v>4.1100000000000003</v>
      </c>
      <c r="F42" s="49">
        <v>5</v>
      </c>
      <c r="G42" s="49">
        <v>6</v>
      </c>
      <c r="H42" s="49">
        <v>6</v>
      </c>
      <c r="I42" s="29"/>
    </row>
    <row r="43" spans="1:10" s="30" customFormat="1" ht="31.5" x14ac:dyDescent="0.25">
      <c r="A43" s="48" t="s">
        <v>104</v>
      </c>
      <c r="B43" s="35">
        <v>821</v>
      </c>
      <c r="C43" s="35" t="s">
        <v>115</v>
      </c>
      <c r="D43" s="27" t="s">
        <v>32</v>
      </c>
      <c r="E43" s="25">
        <v>15</v>
      </c>
      <c r="F43" s="49">
        <v>0</v>
      </c>
      <c r="G43" s="49">
        <v>0</v>
      </c>
      <c r="H43" s="49">
        <v>0</v>
      </c>
      <c r="I43" s="29"/>
    </row>
    <row r="44" spans="1:10" s="30" customFormat="1" ht="31.5" x14ac:dyDescent="0.25">
      <c r="A44" s="48" t="s">
        <v>104</v>
      </c>
      <c r="B44" s="35">
        <v>821</v>
      </c>
      <c r="C44" s="35" t="s">
        <v>116</v>
      </c>
      <c r="D44" s="27" t="s">
        <v>32</v>
      </c>
      <c r="E44" s="25">
        <v>10</v>
      </c>
      <c r="F44" s="49">
        <v>0</v>
      </c>
      <c r="G44" s="49">
        <v>0</v>
      </c>
      <c r="H44" s="49">
        <v>0</v>
      </c>
      <c r="I44" s="29"/>
    </row>
    <row r="45" spans="1:10" s="30" customFormat="1" ht="31.5" x14ac:dyDescent="0.25">
      <c r="A45" s="48" t="s">
        <v>104</v>
      </c>
      <c r="B45" s="35">
        <v>821</v>
      </c>
      <c r="C45" s="35" t="s">
        <v>117</v>
      </c>
      <c r="D45" s="27" t="s">
        <v>32</v>
      </c>
      <c r="E45" s="25">
        <v>1</v>
      </c>
      <c r="F45" s="49">
        <v>0</v>
      </c>
      <c r="G45" s="49">
        <v>0</v>
      </c>
      <c r="H45" s="49">
        <v>0</v>
      </c>
      <c r="I45" s="29"/>
    </row>
    <row r="46" spans="1:10" s="30" customFormat="1" ht="31.5" x14ac:dyDescent="0.25">
      <c r="A46" s="48" t="s">
        <v>104</v>
      </c>
      <c r="B46" s="35">
        <v>821</v>
      </c>
      <c r="C46" s="35" t="s">
        <v>108</v>
      </c>
      <c r="D46" s="27" t="s">
        <v>32</v>
      </c>
      <c r="E46" s="25">
        <v>26.2</v>
      </c>
      <c r="F46" s="49">
        <v>41</v>
      </c>
      <c r="G46" s="49">
        <v>41</v>
      </c>
      <c r="H46" s="49">
        <v>41</v>
      </c>
      <c r="I46" s="29"/>
    </row>
    <row r="47" spans="1:10" s="30" customFormat="1" ht="30.75" customHeight="1" x14ac:dyDescent="0.25">
      <c r="A47" s="48" t="s">
        <v>104</v>
      </c>
      <c r="B47" s="35">
        <v>821</v>
      </c>
      <c r="C47" s="35" t="s">
        <v>109</v>
      </c>
      <c r="D47" s="27" t="s">
        <v>32</v>
      </c>
      <c r="E47" s="25">
        <v>58.8</v>
      </c>
      <c r="F47" s="49">
        <v>57</v>
      </c>
      <c r="G47" s="49">
        <v>57</v>
      </c>
      <c r="H47" s="49">
        <v>57</v>
      </c>
      <c r="I47" s="29"/>
    </row>
    <row r="48" spans="1:10" s="30" customFormat="1" ht="31.5" x14ac:dyDescent="0.25">
      <c r="A48" s="48" t="s">
        <v>104</v>
      </c>
      <c r="B48" s="35">
        <v>821</v>
      </c>
      <c r="C48" s="35" t="s">
        <v>85</v>
      </c>
      <c r="D48" s="27" t="s">
        <v>32</v>
      </c>
      <c r="E48" s="25">
        <v>69.8</v>
      </c>
      <c r="F48" s="49">
        <v>59.1</v>
      </c>
      <c r="G48" s="49">
        <v>59.1</v>
      </c>
      <c r="H48" s="49">
        <v>59.1</v>
      </c>
      <c r="I48" s="29"/>
    </row>
    <row r="49" spans="1:10" s="30" customFormat="1" ht="31.5" x14ac:dyDescent="0.25">
      <c r="A49" s="48" t="s">
        <v>104</v>
      </c>
      <c r="B49" s="35">
        <v>821</v>
      </c>
      <c r="C49" s="35" t="s">
        <v>77</v>
      </c>
      <c r="D49" s="27" t="s">
        <v>32</v>
      </c>
      <c r="E49" s="25">
        <v>197</v>
      </c>
      <c r="F49" s="49">
        <v>200</v>
      </c>
      <c r="G49" s="49">
        <v>200</v>
      </c>
      <c r="H49" s="49">
        <v>200</v>
      </c>
      <c r="I49" s="29"/>
    </row>
    <row r="50" spans="1:10" s="30" customFormat="1" ht="15.75" x14ac:dyDescent="0.25">
      <c r="A50" s="57" t="s">
        <v>22</v>
      </c>
      <c r="B50" s="58"/>
      <c r="C50" s="35"/>
      <c r="D50" s="27"/>
      <c r="E50" s="49">
        <f>E40+E41+E42+E43+E44+E45+E46+E47+E48+E49</f>
        <v>422.41</v>
      </c>
      <c r="F50" s="49">
        <f t="shared" ref="F50:H50" si="4">F40+F41+F42+F43+F44+F45+F46+F47+F48+F49</f>
        <v>387.1</v>
      </c>
      <c r="G50" s="49">
        <f t="shared" si="4"/>
        <v>391.6</v>
      </c>
      <c r="H50" s="49">
        <f t="shared" si="4"/>
        <v>391.6</v>
      </c>
      <c r="I50" s="29"/>
    </row>
    <row r="51" spans="1:10" s="30" customFormat="1" ht="47.25" x14ac:dyDescent="0.25">
      <c r="A51" s="48" t="s">
        <v>118</v>
      </c>
      <c r="B51" s="35">
        <v>832</v>
      </c>
      <c r="C51" s="35" t="s">
        <v>105</v>
      </c>
      <c r="D51" s="27" t="s">
        <v>32</v>
      </c>
      <c r="E51" s="25">
        <v>6.05</v>
      </c>
      <c r="F51" s="49">
        <v>0</v>
      </c>
      <c r="G51" s="49">
        <v>0</v>
      </c>
      <c r="H51" s="49">
        <v>0</v>
      </c>
      <c r="I51" s="29"/>
    </row>
    <row r="52" spans="1:10" s="30" customFormat="1" ht="47.25" x14ac:dyDescent="0.25">
      <c r="A52" s="48" t="s">
        <v>118</v>
      </c>
      <c r="B52" s="35">
        <v>832</v>
      </c>
      <c r="C52" s="35" t="s">
        <v>106</v>
      </c>
      <c r="D52" s="27" t="s">
        <v>32</v>
      </c>
      <c r="E52" s="25">
        <v>1</v>
      </c>
      <c r="F52" s="49">
        <v>0</v>
      </c>
      <c r="G52" s="49">
        <v>0</v>
      </c>
      <c r="H52" s="49">
        <v>0</v>
      </c>
      <c r="I52" s="29"/>
    </row>
    <row r="53" spans="1:10" s="30" customFormat="1" ht="47.25" x14ac:dyDescent="0.25">
      <c r="A53" s="48" t="s">
        <v>118</v>
      </c>
      <c r="B53" s="35">
        <v>832</v>
      </c>
      <c r="C53" s="35" t="s">
        <v>85</v>
      </c>
      <c r="D53" s="27" t="s">
        <v>32</v>
      </c>
      <c r="E53" s="25">
        <v>4</v>
      </c>
      <c r="F53" s="49">
        <v>0</v>
      </c>
      <c r="G53" s="49">
        <v>0</v>
      </c>
      <c r="H53" s="49">
        <v>0</v>
      </c>
      <c r="I53" s="29"/>
    </row>
    <row r="54" spans="1:10" s="13" customFormat="1" ht="15.75" x14ac:dyDescent="0.25">
      <c r="A54" s="54" t="s">
        <v>22</v>
      </c>
      <c r="B54" s="12"/>
      <c r="C54" s="8"/>
      <c r="D54" s="23"/>
      <c r="E54" s="11">
        <f>E51+E52+E53</f>
        <v>11.05</v>
      </c>
      <c r="F54" s="9">
        <f>F51+F52+F53</f>
        <v>0</v>
      </c>
      <c r="G54" s="9">
        <f t="shared" ref="G54:H54" si="5">G51+G52+G53</f>
        <v>0</v>
      </c>
      <c r="H54" s="9">
        <f t="shared" si="5"/>
        <v>0</v>
      </c>
      <c r="I54" s="29"/>
      <c r="J54" s="30"/>
    </row>
    <row r="55" spans="1:10" s="13" customFormat="1" ht="30" x14ac:dyDescent="0.25">
      <c r="A55" s="14" t="s">
        <v>33</v>
      </c>
      <c r="B55" s="8">
        <v>701</v>
      </c>
      <c r="C55" s="8" t="s">
        <v>35</v>
      </c>
      <c r="D55" s="23" t="s">
        <v>83</v>
      </c>
      <c r="E55" s="49">
        <v>361.6</v>
      </c>
      <c r="F55" s="49">
        <v>0</v>
      </c>
      <c r="G55" s="49">
        <v>0</v>
      </c>
      <c r="H55" s="49">
        <v>0</v>
      </c>
      <c r="I55" s="29"/>
      <c r="J55" s="33"/>
    </row>
    <row r="56" spans="1:10" ht="29.25" customHeight="1" x14ac:dyDescent="0.3">
      <c r="A56" s="14" t="s">
        <v>33</v>
      </c>
      <c r="B56" s="8">
        <v>701</v>
      </c>
      <c r="C56" s="8" t="s">
        <v>76</v>
      </c>
      <c r="D56" s="8" t="s">
        <v>32</v>
      </c>
      <c r="E56" s="9">
        <v>0</v>
      </c>
      <c r="F56" s="9">
        <v>0</v>
      </c>
      <c r="G56" s="9">
        <v>0</v>
      </c>
      <c r="H56" s="9">
        <v>0</v>
      </c>
      <c r="I56" s="36"/>
      <c r="J56" s="34"/>
    </row>
    <row r="57" spans="1:10" ht="29.25" customHeight="1" x14ac:dyDescent="0.3">
      <c r="A57" s="14" t="s">
        <v>33</v>
      </c>
      <c r="B57" s="8">
        <v>701</v>
      </c>
      <c r="C57" s="8" t="s">
        <v>77</v>
      </c>
      <c r="D57" s="8" t="s">
        <v>21</v>
      </c>
      <c r="E57" s="9">
        <v>30</v>
      </c>
      <c r="F57" s="9">
        <v>0</v>
      </c>
      <c r="G57" s="9">
        <v>0</v>
      </c>
      <c r="H57" s="9">
        <v>0</v>
      </c>
      <c r="I57" s="36"/>
      <c r="J57" s="34"/>
    </row>
    <row r="58" spans="1:10" ht="29.25" customHeight="1" x14ac:dyDescent="0.3">
      <c r="A58" s="14" t="s">
        <v>33</v>
      </c>
      <c r="B58" s="8">
        <v>701</v>
      </c>
      <c r="C58" s="8" t="s">
        <v>110</v>
      </c>
      <c r="D58" s="8" t="s">
        <v>21</v>
      </c>
      <c r="E58" s="25">
        <v>0.05</v>
      </c>
      <c r="F58" s="9">
        <v>0</v>
      </c>
      <c r="G58" s="9">
        <v>0</v>
      </c>
      <c r="H58" s="9">
        <v>0</v>
      </c>
      <c r="I58" s="36"/>
      <c r="J58" s="34"/>
    </row>
    <row r="59" spans="1:10" ht="29.25" customHeight="1" x14ac:dyDescent="0.3">
      <c r="A59" s="14" t="s">
        <v>33</v>
      </c>
      <c r="B59" s="8">
        <v>701</v>
      </c>
      <c r="C59" s="8" t="s">
        <v>88</v>
      </c>
      <c r="D59" s="27" t="s">
        <v>102</v>
      </c>
      <c r="E59" s="25">
        <v>390.1</v>
      </c>
      <c r="F59" s="9">
        <v>600</v>
      </c>
      <c r="G59" s="9">
        <v>600</v>
      </c>
      <c r="H59" s="9">
        <v>600</v>
      </c>
      <c r="I59" s="36"/>
      <c r="J59" s="34"/>
    </row>
    <row r="60" spans="1:10" ht="29.25" customHeight="1" x14ac:dyDescent="0.3">
      <c r="A60" s="14" t="s">
        <v>33</v>
      </c>
      <c r="B60" s="8">
        <v>701</v>
      </c>
      <c r="C60" s="8" t="s">
        <v>94</v>
      </c>
      <c r="D60" s="26">
        <v>9000150</v>
      </c>
      <c r="E60" s="25">
        <v>510</v>
      </c>
      <c r="F60" s="9">
        <v>0</v>
      </c>
      <c r="G60" s="9">
        <v>0</v>
      </c>
      <c r="H60" s="9">
        <v>0</v>
      </c>
      <c r="I60" s="36"/>
      <c r="J60" s="34"/>
    </row>
    <row r="61" spans="1:10" ht="29.25" customHeight="1" x14ac:dyDescent="0.3">
      <c r="A61" s="14" t="s">
        <v>33</v>
      </c>
      <c r="B61" s="8">
        <v>701</v>
      </c>
      <c r="C61" s="8" t="s">
        <v>95</v>
      </c>
      <c r="D61" s="26">
        <v>9000150</v>
      </c>
      <c r="E61" s="9">
        <v>709</v>
      </c>
      <c r="F61" s="9">
        <v>0</v>
      </c>
      <c r="G61" s="9">
        <v>0</v>
      </c>
      <c r="H61" s="9">
        <v>0</v>
      </c>
      <c r="I61" s="36"/>
      <c r="J61" s="34"/>
    </row>
    <row r="62" spans="1:10" ht="29.25" customHeight="1" x14ac:dyDescent="0.3">
      <c r="A62" s="14" t="s">
        <v>33</v>
      </c>
      <c r="B62" s="8">
        <v>701</v>
      </c>
      <c r="C62" s="8" t="s">
        <v>96</v>
      </c>
      <c r="D62" s="8" t="s">
        <v>47</v>
      </c>
      <c r="E62" s="9">
        <v>176.61</v>
      </c>
      <c r="F62" s="9">
        <v>0</v>
      </c>
      <c r="G62" s="9">
        <v>0</v>
      </c>
      <c r="H62" s="9">
        <v>0</v>
      </c>
      <c r="I62" s="36"/>
      <c r="J62" s="34"/>
    </row>
    <row r="63" spans="1:10" s="13" customFormat="1" ht="15.75" x14ac:dyDescent="0.25">
      <c r="A63" s="54" t="s">
        <v>22</v>
      </c>
      <c r="B63" s="12"/>
      <c r="C63" s="12"/>
      <c r="D63" s="12"/>
      <c r="E63" s="11">
        <f>SUM(E55:E62)</f>
        <v>2177.36</v>
      </c>
      <c r="F63" s="11">
        <f>SUM(F55:F62)</f>
        <v>600</v>
      </c>
      <c r="G63" s="11">
        <f>SUM(G55:G62)</f>
        <v>600</v>
      </c>
      <c r="H63" s="11">
        <f>SUM(H55:H59)</f>
        <v>600</v>
      </c>
      <c r="I63" s="29"/>
      <c r="J63" s="30"/>
    </row>
    <row r="64" spans="1:10" ht="42.75" customHeight="1" x14ac:dyDescent="0.3">
      <c r="A64" s="14" t="s">
        <v>34</v>
      </c>
      <c r="B64" s="8">
        <v>707</v>
      </c>
      <c r="C64" s="8" t="s">
        <v>35</v>
      </c>
      <c r="D64" s="23" t="s">
        <v>83</v>
      </c>
      <c r="E64" s="9">
        <v>2.46</v>
      </c>
      <c r="F64" s="9">
        <v>0</v>
      </c>
      <c r="G64" s="9">
        <v>0</v>
      </c>
      <c r="H64" s="9">
        <v>0</v>
      </c>
      <c r="I64" s="36"/>
      <c r="J64" s="34"/>
    </row>
    <row r="65" spans="1:10" ht="45.75" x14ac:dyDescent="0.3">
      <c r="A65" s="14" t="s">
        <v>34</v>
      </c>
      <c r="B65" s="8">
        <v>707</v>
      </c>
      <c r="C65" s="8" t="s">
        <v>96</v>
      </c>
      <c r="D65" s="8" t="s">
        <v>47</v>
      </c>
      <c r="E65" s="9">
        <v>18</v>
      </c>
      <c r="F65" s="9">
        <v>0</v>
      </c>
      <c r="G65" s="9">
        <v>0</v>
      </c>
      <c r="H65" s="9">
        <v>0</v>
      </c>
      <c r="I65" s="36"/>
      <c r="J65" s="34"/>
    </row>
    <row r="66" spans="1:10" s="13" customFormat="1" ht="15.75" x14ac:dyDescent="0.25">
      <c r="A66" s="54" t="s">
        <v>22</v>
      </c>
      <c r="B66" s="12"/>
      <c r="C66" s="12"/>
      <c r="D66" s="12"/>
      <c r="E66" s="11">
        <f>SUM(E64:E65)</f>
        <v>20.46</v>
      </c>
      <c r="F66" s="11">
        <f>SUM(F64:F65)</f>
        <v>0</v>
      </c>
      <c r="G66" s="11">
        <f>SUM(G64:G65)</f>
        <v>0</v>
      </c>
      <c r="H66" s="11">
        <f>SUM(H64:H65)</f>
        <v>0</v>
      </c>
      <c r="I66" s="29"/>
      <c r="J66" s="30"/>
    </row>
    <row r="67" spans="1:10" s="13" customFormat="1" ht="78.75" x14ac:dyDescent="0.25">
      <c r="A67" s="56" t="s">
        <v>97</v>
      </c>
      <c r="B67" s="12">
        <v>709</v>
      </c>
      <c r="C67" s="8" t="s">
        <v>96</v>
      </c>
      <c r="D67" s="8" t="s">
        <v>47</v>
      </c>
      <c r="E67" s="9">
        <v>8016.93</v>
      </c>
      <c r="F67" s="11">
        <v>0</v>
      </c>
      <c r="G67" s="11">
        <v>0</v>
      </c>
      <c r="H67" s="11">
        <v>0</v>
      </c>
      <c r="I67" s="29"/>
      <c r="J67" s="30"/>
    </row>
    <row r="68" spans="1:10" s="13" customFormat="1" ht="15.75" x14ac:dyDescent="0.25">
      <c r="A68" s="54" t="s">
        <v>22</v>
      </c>
      <c r="B68" s="12"/>
      <c r="C68" s="12"/>
      <c r="D68" s="12"/>
      <c r="E68" s="11">
        <f>E67</f>
        <v>8016.93</v>
      </c>
      <c r="F68" s="11">
        <f t="shared" ref="F68:H68" si="6">F67</f>
        <v>0</v>
      </c>
      <c r="G68" s="11">
        <f t="shared" si="6"/>
        <v>0</v>
      </c>
      <c r="H68" s="11">
        <f t="shared" si="6"/>
        <v>0</v>
      </c>
      <c r="I68" s="29"/>
      <c r="J68" s="30"/>
    </row>
    <row r="69" spans="1:10" ht="60.75" x14ac:dyDescent="0.3">
      <c r="A69" s="14" t="s">
        <v>36</v>
      </c>
      <c r="B69" s="8">
        <v>731</v>
      </c>
      <c r="C69" s="8" t="s">
        <v>37</v>
      </c>
      <c r="D69" s="8" t="s">
        <v>10</v>
      </c>
      <c r="E69" s="9">
        <v>0</v>
      </c>
      <c r="F69" s="9">
        <v>57.6</v>
      </c>
      <c r="G69" s="9">
        <v>57.6</v>
      </c>
      <c r="H69" s="9">
        <v>57.6</v>
      </c>
      <c r="I69" s="36"/>
      <c r="J69" s="34"/>
    </row>
    <row r="70" spans="1:10" ht="60.75" x14ac:dyDescent="0.3">
      <c r="A70" s="14" t="s">
        <v>36</v>
      </c>
      <c r="B70" s="8">
        <v>731</v>
      </c>
      <c r="C70" s="8" t="s">
        <v>35</v>
      </c>
      <c r="D70" s="23" t="s">
        <v>83</v>
      </c>
      <c r="E70" s="25">
        <v>90.47</v>
      </c>
      <c r="F70" s="9">
        <v>240.53</v>
      </c>
      <c r="G70" s="9">
        <v>240.53</v>
      </c>
      <c r="H70" s="9">
        <v>240.53</v>
      </c>
      <c r="I70" s="36"/>
      <c r="J70" s="34"/>
    </row>
    <row r="71" spans="1:10" ht="60.75" x14ac:dyDescent="0.3">
      <c r="A71" s="14" t="s">
        <v>36</v>
      </c>
      <c r="B71" s="8">
        <v>731</v>
      </c>
      <c r="C71" s="8" t="s">
        <v>84</v>
      </c>
      <c r="D71" s="23" t="s">
        <v>32</v>
      </c>
      <c r="E71" s="25">
        <v>100.82</v>
      </c>
      <c r="F71" s="9">
        <v>0</v>
      </c>
      <c r="G71" s="9">
        <v>0</v>
      </c>
      <c r="H71" s="9">
        <v>0</v>
      </c>
      <c r="I71" s="36"/>
      <c r="J71" s="34"/>
    </row>
    <row r="72" spans="1:10" ht="60.75" x14ac:dyDescent="0.3">
      <c r="A72" s="14" t="s">
        <v>36</v>
      </c>
      <c r="B72" s="8">
        <v>731</v>
      </c>
      <c r="C72" s="8" t="s">
        <v>103</v>
      </c>
      <c r="D72" s="8" t="s">
        <v>32</v>
      </c>
      <c r="E72" s="9">
        <v>236.84</v>
      </c>
      <c r="F72" s="9">
        <v>0</v>
      </c>
      <c r="G72" s="9">
        <v>0</v>
      </c>
      <c r="H72" s="9">
        <v>0</v>
      </c>
      <c r="I72" s="36"/>
      <c r="J72" s="34"/>
    </row>
    <row r="73" spans="1:10" ht="60.75" x14ac:dyDescent="0.3">
      <c r="A73" s="14" t="s">
        <v>36</v>
      </c>
      <c r="B73" s="8">
        <v>731</v>
      </c>
      <c r="C73" s="8" t="s">
        <v>88</v>
      </c>
      <c r="D73" s="8" t="s">
        <v>32</v>
      </c>
      <c r="E73" s="25">
        <v>658.05</v>
      </c>
      <c r="F73" s="9">
        <v>0</v>
      </c>
      <c r="G73" s="9">
        <v>0</v>
      </c>
      <c r="H73" s="9">
        <v>0</v>
      </c>
      <c r="I73" s="36"/>
      <c r="J73" s="34"/>
    </row>
    <row r="74" spans="1:10" ht="60.75" x14ac:dyDescent="0.3">
      <c r="A74" s="14" t="s">
        <v>36</v>
      </c>
      <c r="B74" s="8">
        <v>731</v>
      </c>
      <c r="C74" s="8" t="s">
        <v>78</v>
      </c>
      <c r="D74" s="8" t="s">
        <v>32</v>
      </c>
      <c r="E74" s="9">
        <v>0</v>
      </c>
      <c r="F74" s="9">
        <v>1907.61</v>
      </c>
      <c r="G74" s="9">
        <v>1907.61</v>
      </c>
      <c r="H74" s="9">
        <v>1907.61</v>
      </c>
      <c r="I74" s="36"/>
      <c r="J74" s="34"/>
    </row>
    <row r="75" spans="1:10" ht="60.75" x14ac:dyDescent="0.3">
      <c r="A75" s="14" t="s">
        <v>36</v>
      </c>
      <c r="B75" s="8">
        <v>731</v>
      </c>
      <c r="C75" s="8" t="s">
        <v>96</v>
      </c>
      <c r="D75" s="8" t="s">
        <v>47</v>
      </c>
      <c r="E75" s="9">
        <v>10524.1</v>
      </c>
      <c r="F75" s="9">
        <v>0</v>
      </c>
      <c r="G75" s="9">
        <v>0</v>
      </c>
      <c r="H75" s="9">
        <v>0</v>
      </c>
      <c r="I75" s="36"/>
      <c r="J75" s="32"/>
    </row>
    <row r="76" spans="1:10" x14ac:dyDescent="0.3">
      <c r="A76" s="54" t="s">
        <v>22</v>
      </c>
      <c r="B76" s="8"/>
      <c r="C76" s="8"/>
      <c r="D76" s="8"/>
      <c r="E76" s="9">
        <f>SUM(E69:E75)</f>
        <v>11610.28</v>
      </c>
      <c r="F76" s="9">
        <f>SUM(F69:F75)</f>
        <v>2205.7399999999998</v>
      </c>
      <c r="G76" s="9">
        <f>SUM(G69:G75)</f>
        <v>2205.7399999999998</v>
      </c>
      <c r="H76" s="9">
        <f>SUM(H69:H75)</f>
        <v>2205.7399999999998</v>
      </c>
      <c r="I76" s="36"/>
      <c r="J76" s="34"/>
    </row>
    <row r="77" spans="1:10" ht="45.75" x14ac:dyDescent="0.3">
      <c r="A77" s="14" t="s">
        <v>38</v>
      </c>
      <c r="B77" s="8">
        <v>913</v>
      </c>
      <c r="C77" s="8" t="s">
        <v>39</v>
      </c>
      <c r="D77" s="8" t="s">
        <v>28</v>
      </c>
      <c r="E77" s="9">
        <v>16420</v>
      </c>
      <c r="F77" s="9">
        <v>16693.400000000001</v>
      </c>
      <c r="G77" s="9">
        <v>16693.400000000001</v>
      </c>
      <c r="H77" s="9">
        <v>16693.400000000001</v>
      </c>
      <c r="I77" s="36"/>
      <c r="J77" s="34"/>
    </row>
    <row r="78" spans="1:10" ht="45.75" x14ac:dyDescent="0.3">
      <c r="A78" s="14" t="s">
        <v>38</v>
      </c>
      <c r="B78" s="8">
        <v>913</v>
      </c>
      <c r="C78" s="8" t="s">
        <v>40</v>
      </c>
      <c r="D78" s="8" t="s">
        <v>28</v>
      </c>
      <c r="E78" s="9">
        <v>9210.2000000000007</v>
      </c>
      <c r="F78" s="9">
        <v>10080</v>
      </c>
      <c r="G78" s="9">
        <v>10080</v>
      </c>
      <c r="H78" s="9">
        <v>10080</v>
      </c>
      <c r="I78" s="36"/>
      <c r="J78" s="34"/>
    </row>
    <row r="79" spans="1:10" ht="45.75" x14ac:dyDescent="0.3">
      <c r="A79" s="14" t="s">
        <v>38</v>
      </c>
      <c r="B79" s="8">
        <v>913</v>
      </c>
      <c r="C79" s="8" t="s">
        <v>41</v>
      </c>
      <c r="D79" s="23" t="s">
        <v>79</v>
      </c>
      <c r="E79" s="9">
        <v>28249.200000000001</v>
      </c>
      <c r="F79" s="9">
        <v>32749.200000000001</v>
      </c>
      <c r="G79" s="9">
        <v>30360.6</v>
      </c>
      <c r="H79" s="9">
        <v>30360.6</v>
      </c>
      <c r="I79" s="38"/>
      <c r="J79" s="37"/>
    </row>
    <row r="80" spans="1:10" ht="45.75" x14ac:dyDescent="0.3">
      <c r="A80" s="14" t="s">
        <v>38</v>
      </c>
      <c r="B80" s="8">
        <v>913</v>
      </c>
      <c r="C80" s="8" t="s">
        <v>41</v>
      </c>
      <c r="D80" s="23" t="s">
        <v>80</v>
      </c>
      <c r="E80" s="9">
        <v>1300.8</v>
      </c>
      <c r="F80" s="9">
        <v>1300.8</v>
      </c>
      <c r="G80" s="9">
        <v>1300.8</v>
      </c>
      <c r="H80" s="9">
        <v>1300.8</v>
      </c>
      <c r="I80" s="36"/>
      <c r="J80" s="34"/>
    </row>
    <row r="81" spans="1:10" ht="45.75" x14ac:dyDescent="0.3">
      <c r="A81" s="14" t="s">
        <v>38</v>
      </c>
      <c r="B81" s="8">
        <v>913</v>
      </c>
      <c r="C81" s="8" t="s">
        <v>42</v>
      </c>
      <c r="D81" s="8" t="s">
        <v>28</v>
      </c>
      <c r="E81" s="9">
        <v>1098.01</v>
      </c>
      <c r="F81" s="9">
        <v>645</v>
      </c>
      <c r="G81" s="9">
        <v>645</v>
      </c>
      <c r="H81" s="9">
        <v>645</v>
      </c>
      <c r="I81" s="36"/>
      <c r="J81" s="34"/>
    </row>
    <row r="82" spans="1:10" ht="45.75" x14ac:dyDescent="0.3">
      <c r="A82" s="14" t="s">
        <v>38</v>
      </c>
      <c r="B82" s="8">
        <v>913</v>
      </c>
      <c r="C82" s="8" t="s">
        <v>43</v>
      </c>
      <c r="D82" s="23" t="s">
        <v>81</v>
      </c>
      <c r="E82" s="9">
        <v>6465.3</v>
      </c>
      <c r="F82" s="9">
        <v>8615.5</v>
      </c>
      <c r="G82" s="9">
        <v>8615.5</v>
      </c>
      <c r="H82" s="9">
        <v>8615.5</v>
      </c>
      <c r="I82" s="38"/>
      <c r="J82" s="37"/>
    </row>
    <row r="83" spans="1:10" ht="45.75" x14ac:dyDescent="0.3">
      <c r="A83" s="14" t="s">
        <v>38</v>
      </c>
      <c r="B83" s="8">
        <v>913</v>
      </c>
      <c r="C83" s="8" t="s">
        <v>43</v>
      </c>
      <c r="D83" s="23" t="s">
        <v>82</v>
      </c>
      <c r="E83" s="9">
        <v>4310.2</v>
      </c>
      <c r="F83" s="9">
        <v>3614.4</v>
      </c>
      <c r="G83" s="9">
        <v>3614.4</v>
      </c>
      <c r="H83" s="9">
        <v>3614.4</v>
      </c>
      <c r="I83" s="36"/>
      <c r="J83" s="34"/>
    </row>
    <row r="84" spans="1:10" ht="45.75" x14ac:dyDescent="0.3">
      <c r="A84" s="14" t="s">
        <v>38</v>
      </c>
      <c r="B84" s="8">
        <v>913</v>
      </c>
      <c r="C84" s="8" t="s">
        <v>35</v>
      </c>
      <c r="D84" s="23" t="s">
        <v>83</v>
      </c>
      <c r="E84" s="25">
        <v>338.11</v>
      </c>
      <c r="F84" s="9">
        <v>0</v>
      </c>
      <c r="G84" s="9">
        <v>0</v>
      </c>
      <c r="H84" s="9">
        <v>0</v>
      </c>
      <c r="I84" s="36"/>
      <c r="J84" s="34"/>
    </row>
    <row r="85" spans="1:10" ht="45.75" x14ac:dyDescent="0.3">
      <c r="A85" s="14" t="s">
        <v>38</v>
      </c>
      <c r="B85" s="8">
        <v>913</v>
      </c>
      <c r="C85" s="8" t="s">
        <v>44</v>
      </c>
      <c r="D85" s="8" t="s">
        <v>45</v>
      </c>
      <c r="E85" s="9">
        <v>24596.74</v>
      </c>
      <c r="F85" s="9">
        <v>10845.9</v>
      </c>
      <c r="G85" s="9">
        <v>8149.41</v>
      </c>
      <c r="H85" s="9">
        <v>5933.24</v>
      </c>
      <c r="I85" s="36"/>
      <c r="J85" s="34"/>
    </row>
    <row r="86" spans="1:10" ht="45.75" x14ac:dyDescent="0.3">
      <c r="A86" s="14" t="s">
        <v>38</v>
      </c>
      <c r="B86" s="8">
        <v>913</v>
      </c>
      <c r="C86" s="8" t="s">
        <v>110</v>
      </c>
      <c r="D86" s="8" t="s">
        <v>32</v>
      </c>
      <c r="E86" s="9">
        <v>49.35</v>
      </c>
      <c r="F86" s="9">
        <v>0</v>
      </c>
      <c r="G86" s="9">
        <v>0</v>
      </c>
      <c r="H86" s="9">
        <v>0</v>
      </c>
      <c r="I86" s="36"/>
      <c r="J86" s="34"/>
    </row>
    <row r="87" spans="1:10" ht="45.75" x14ac:dyDescent="0.3">
      <c r="A87" s="14" t="s">
        <v>38</v>
      </c>
      <c r="B87" s="8">
        <v>913</v>
      </c>
      <c r="C87" s="8" t="s">
        <v>84</v>
      </c>
      <c r="D87" s="8" t="s">
        <v>32</v>
      </c>
      <c r="E87" s="25">
        <v>183.84</v>
      </c>
      <c r="F87" s="9">
        <v>0</v>
      </c>
      <c r="G87" s="9">
        <v>0</v>
      </c>
      <c r="H87" s="9">
        <v>0</v>
      </c>
      <c r="I87" s="36"/>
      <c r="J87" s="34"/>
    </row>
    <row r="88" spans="1:10" s="34" customFormat="1" ht="45.75" x14ac:dyDescent="0.3">
      <c r="A88" s="59" t="s">
        <v>38</v>
      </c>
      <c r="B88" s="35">
        <v>913</v>
      </c>
      <c r="C88" s="35" t="s">
        <v>88</v>
      </c>
      <c r="D88" s="35" t="s">
        <v>32</v>
      </c>
      <c r="E88" s="25">
        <v>1352.03</v>
      </c>
      <c r="F88" s="25">
        <v>0</v>
      </c>
      <c r="G88" s="25">
        <v>0</v>
      </c>
      <c r="H88" s="25">
        <v>0</v>
      </c>
      <c r="I88" s="36"/>
    </row>
    <row r="89" spans="1:10" x14ac:dyDescent="0.3">
      <c r="A89" s="54" t="s">
        <v>22</v>
      </c>
      <c r="B89" s="55"/>
      <c r="C89" s="8"/>
      <c r="D89" s="8"/>
      <c r="E89" s="9">
        <f>SUM(E77:E88)</f>
        <v>93573.780000000013</v>
      </c>
      <c r="F89" s="9">
        <f>SUM(F77:F88)</f>
        <v>84544.2</v>
      </c>
      <c r="G89" s="9">
        <f>SUM(G77:G88)</f>
        <v>79459.11</v>
      </c>
      <c r="H89" s="9">
        <f>SUM(H77:H88)</f>
        <v>77242.94</v>
      </c>
      <c r="I89" s="38"/>
      <c r="J89" s="37"/>
    </row>
    <row r="90" spans="1:10" ht="45.75" x14ac:dyDescent="0.3">
      <c r="A90" s="14" t="s">
        <v>46</v>
      </c>
      <c r="B90" s="8">
        <v>703</v>
      </c>
      <c r="C90" s="8" t="s">
        <v>48</v>
      </c>
      <c r="D90" s="8" t="s">
        <v>47</v>
      </c>
      <c r="E90" s="9">
        <v>38908.800000000003</v>
      </c>
      <c r="F90" s="9">
        <v>3429.33</v>
      </c>
      <c r="G90" s="9">
        <v>0</v>
      </c>
      <c r="H90" s="9">
        <v>0</v>
      </c>
      <c r="I90" s="36"/>
      <c r="J90" s="37"/>
    </row>
    <row r="91" spans="1:10" ht="45.75" x14ac:dyDescent="0.3">
      <c r="A91" s="14" t="s">
        <v>46</v>
      </c>
      <c r="B91" s="8">
        <v>703</v>
      </c>
      <c r="C91" s="8" t="s">
        <v>49</v>
      </c>
      <c r="D91" s="8" t="s">
        <v>47</v>
      </c>
      <c r="E91" s="25">
        <v>444736</v>
      </c>
      <c r="F91" s="9">
        <v>445876</v>
      </c>
      <c r="G91" s="9">
        <v>357522</v>
      </c>
      <c r="H91" s="9">
        <v>356431</v>
      </c>
      <c r="I91" s="36"/>
      <c r="J91" s="34"/>
    </row>
    <row r="92" spans="1:10" ht="45.75" x14ac:dyDescent="0.3">
      <c r="A92" s="14" t="s">
        <v>46</v>
      </c>
      <c r="B92" s="8">
        <v>703</v>
      </c>
      <c r="C92" s="8" t="s">
        <v>119</v>
      </c>
      <c r="D92" s="8" t="s">
        <v>47</v>
      </c>
      <c r="E92" s="9">
        <v>0</v>
      </c>
      <c r="F92" s="9">
        <v>120186.5</v>
      </c>
      <c r="G92" s="9">
        <v>0</v>
      </c>
      <c r="H92" s="9">
        <v>0</v>
      </c>
      <c r="I92" s="36"/>
      <c r="J92" s="34"/>
    </row>
    <row r="93" spans="1:10" ht="45.75" x14ac:dyDescent="0.3">
      <c r="A93" s="14" t="s">
        <v>46</v>
      </c>
      <c r="B93" s="8">
        <v>703</v>
      </c>
      <c r="C93" s="8" t="s">
        <v>91</v>
      </c>
      <c r="D93" s="8" t="s">
        <v>47</v>
      </c>
      <c r="E93" s="25">
        <v>52471.4</v>
      </c>
      <c r="F93" s="9">
        <v>45160.35</v>
      </c>
      <c r="G93" s="9">
        <v>45150.32</v>
      </c>
      <c r="H93" s="9">
        <v>45150.32</v>
      </c>
      <c r="I93" s="36"/>
      <c r="J93" s="34"/>
    </row>
    <row r="94" spans="1:10" ht="45.75" x14ac:dyDescent="0.3">
      <c r="A94" s="14" t="s">
        <v>46</v>
      </c>
      <c r="B94" s="8">
        <v>703</v>
      </c>
      <c r="C94" s="8" t="s">
        <v>64</v>
      </c>
      <c r="D94" s="8" t="s">
        <v>47</v>
      </c>
      <c r="E94" s="25">
        <v>1117.06</v>
      </c>
      <c r="F94" s="9">
        <v>0</v>
      </c>
      <c r="G94" s="9">
        <v>0</v>
      </c>
      <c r="H94" s="9">
        <v>0</v>
      </c>
      <c r="I94" s="36"/>
      <c r="J94" s="34"/>
    </row>
    <row r="95" spans="1:10" ht="45.75" x14ac:dyDescent="0.3">
      <c r="A95" s="14" t="s">
        <v>46</v>
      </c>
      <c r="B95" s="8">
        <v>703</v>
      </c>
      <c r="C95" s="8" t="s">
        <v>65</v>
      </c>
      <c r="D95" s="8" t="s">
        <v>47</v>
      </c>
      <c r="E95" s="25">
        <v>176266.56</v>
      </c>
      <c r="F95" s="9">
        <v>181018.03</v>
      </c>
      <c r="G95" s="9">
        <v>0</v>
      </c>
      <c r="H95" s="9">
        <v>0</v>
      </c>
      <c r="I95" s="36"/>
      <c r="J95" s="34"/>
    </row>
    <row r="96" spans="1:10" ht="45.75" x14ac:dyDescent="0.3">
      <c r="A96" s="14" t="s">
        <v>46</v>
      </c>
      <c r="B96" s="8">
        <v>703</v>
      </c>
      <c r="C96" s="8" t="s">
        <v>92</v>
      </c>
      <c r="D96" s="8" t="s">
        <v>47</v>
      </c>
      <c r="E96" s="25">
        <v>1697.4</v>
      </c>
      <c r="F96" s="9">
        <v>620</v>
      </c>
      <c r="G96" s="9">
        <v>0</v>
      </c>
      <c r="H96" s="9">
        <v>0</v>
      </c>
      <c r="I96" s="36"/>
      <c r="J96" s="34"/>
    </row>
    <row r="97" spans="1:10" ht="45.75" x14ac:dyDescent="0.3">
      <c r="A97" s="14" t="s">
        <v>46</v>
      </c>
      <c r="B97" s="8">
        <v>703</v>
      </c>
      <c r="C97" s="8" t="s">
        <v>93</v>
      </c>
      <c r="D97" s="8" t="s">
        <v>47</v>
      </c>
      <c r="E97" s="25">
        <v>20011.8</v>
      </c>
      <c r="F97" s="9">
        <v>49448.5</v>
      </c>
      <c r="G97" s="9">
        <v>51068.4</v>
      </c>
      <c r="H97" s="9">
        <v>51629.5</v>
      </c>
      <c r="I97" s="36"/>
      <c r="J97" s="34"/>
    </row>
    <row r="98" spans="1:10" ht="45.75" x14ac:dyDescent="0.3">
      <c r="A98" s="14" t="s">
        <v>46</v>
      </c>
      <c r="B98" s="8">
        <v>703</v>
      </c>
      <c r="C98" s="8" t="s">
        <v>50</v>
      </c>
      <c r="D98" s="8" t="s">
        <v>47</v>
      </c>
      <c r="E98" s="25">
        <v>816845.47</v>
      </c>
      <c r="F98" s="25">
        <v>0</v>
      </c>
      <c r="G98" s="9">
        <v>0</v>
      </c>
      <c r="H98" s="9">
        <v>0</v>
      </c>
    </row>
    <row r="99" spans="1:10" ht="45.75" x14ac:dyDescent="0.3">
      <c r="A99" s="14" t="s">
        <v>46</v>
      </c>
      <c r="B99" s="8">
        <v>703</v>
      </c>
      <c r="C99" s="8" t="s">
        <v>51</v>
      </c>
      <c r="D99" s="8" t="s">
        <v>47</v>
      </c>
      <c r="E99" s="25">
        <v>195446.39999999999</v>
      </c>
      <c r="F99" s="25">
        <v>69915.399999999994</v>
      </c>
      <c r="G99" s="9">
        <v>70037.350000000006</v>
      </c>
      <c r="H99" s="9">
        <v>70099.28</v>
      </c>
    </row>
    <row r="100" spans="1:10" ht="45.75" x14ac:dyDescent="0.3">
      <c r="A100" s="14" t="s">
        <v>46</v>
      </c>
      <c r="B100" s="8">
        <v>703</v>
      </c>
      <c r="C100" s="8" t="s">
        <v>63</v>
      </c>
      <c r="D100" s="8" t="s">
        <v>47</v>
      </c>
      <c r="E100" s="25">
        <v>64114.75</v>
      </c>
      <c r="F100" s="25">
        <v>59922.82</v>
      </c>
      <c r="G100" s="9">
        <v>61149.68</v>
      </c>
      <c r="H100" s="9">
        <v>62470.74</v>
      </c>
    </row>
    <row r="101" spans="1:10" ht="45.75" x14ac:dyDescent="0.3">
      <c r="A101" s="14" t="s">
        <v>46</v>
      </c>
      <c r="B101" s="8">
        <v>703</v>
      </c>
      <c r="C101" s="8" t="s">
        <v>52</v>
      </c>
      <c r="D101" s="8" t="s">
        <v>47</v>
      </c>
      <c r="E101" s="25">
        <v>35583.599999999999</v>
      </c>
      <c r="F101" s="25">
        <v>30392.5</v>
      </c>
      <c r="G101" s="9">
        <v>30996.1</v>
      </c>
      <c r="H101" s="9">
        <v>33362.5</v>
      </c>
    </row>
    <row r="102" spans="1:10" ht="45.75" x14ac:dyDescent="0.3">
      <c r="A102" s="14" t="s">
        <v>46</v>
      </c>
      <c r="B102" s="8">
        <v>703</v>
      </c>
      <c r="C102" s="8" t="s">
        <v>53</v>
      </c>
      <c r="D102" s="8" t="s">
        <v>47</v>
      </c>
      <c r="E102" s="9">
        <v>24474.3</v>
      </c>
      <c r="F102" s="25">
        <v>24474.3</v>
      </c>
      <c r="G102" s="9">
        <v>24474.3</v>
      </c>
      <c r="H102" s="9">
        <v>24474.3</v>
      </c>
    </row>
    <row r="103" spans="1:10" ht="45.75" x14ac:dyDescent="0.3">
      <c r="A103" s="14" t="s">
        <v>46</v>
      </c>
      <c r="B103" s="8">
        <v>703</v>
      </c>
      <c r="C103" s="8" t="s">
        <v>54</v>
      </c>
      <c r="D103" s="8" t="s">
        <v>47</v>
      </c>
      <c r="E103" s="9">
        <v>6069</v>
      </c>
      <c r="F103" s="25">
        <v>4943.8</v>
      </c>
      <c r="G103" s="9">
        <v>2471.9</v>
      </c>
      <c r="H103" s="9">
        <v>6179.7</v>
      </c>
    </row>
    <row r="104" spans="1:10" ht="45.75" x14ac:dyDescent="0.3">
      <c r="A104" s="14" t="s">
        <v>46</v>
      </c>
      <c r="B104" s="8">
        <v>703</v>
      </c>
      <c r="C104" s="8" t="s">
        <v>55</v>
      </c>
      <c r="D104" s="8" t="s">
        <v>47</v>
      </c>
      <c r="E104" s="25">
        <v>11.32</v>
      </c>
      <c r="F104" s="9">
        <v>5.4</v>
      </c>
      <c r="G104" s="9">
        <v>51.64</v>
      </c>
      <c r="H104" s="9">
        <v>2.23</v>
      </c>
    </row>
    <row r="105" spans="1:10" ht="45.75" x14ac:dyDescent="0.3">
      <c r="A105" s="14" t="s">
        <v>46</v>
      </c>
      <c r="B105" s="8">
        <v>703</v>
      </c>
      <c r="C105" s="8" t="s">
        <v>66</v>
      </c>
      <c r="D105" s="8" t="s">
        <v>47</v>
      </c>
      <c r="E105" s="9">
        <v>0</v>
      </c>
      <c r="F105" s="9">
        <v>904.67</v>
      </c>
      <c r="G105" s="9">
        <v>0</v>
      </c>
      <c r="H105" s="9">
        <v>0</v>
      </c>
    </row>
    <row r="106" spans="1:10" ht="45.75" x14ac:dyDescent="0.3">
      <c r="A106" s="14" t="s">
        <v>46</v>
      </c>
      <c r="B106" s="8">
        <v>703</v>
      </c>
      <c r="C106" s="8" t="s">
        <v>56</v>
      </c>
      <c r="D106" s="8" t="s">
        <v>47</v>
      </c>
      <c r="E106" s="25">
        <v>3828.48</v>
      </c>
      <c r="F106" s="9">
        <v>2765.36</v>
      </c>
      <c r="G106" s="9">
        <v>2924.4</v>
      </c>
      <c r="H106" s="9">
        <v>3414.64</v>
      </c>
    </row>
    <row r="107" spans="1:10" ht="45.75" x14ac:dyDescent="0.3">
      <c r="A107" s="14" t="s">
        <v>46</v>
      </c>
      <c r="B107" s="8">
        <v>703</v>
      </c>
      <c r="C107" s="8" t="s">
        <v>62</v>
      </c>
      <c r="D107" s="8" t="s">
        <v>47</v>
      </c>
      <c r="E107" s="25">
        <v>1011464.7</v>
      </c>
      <c r="F107" s="9">
        <v>1086963.6000000001</v>
      </c>
      <c r="G107" s="9">
        <v>1116942.8</v>
      </c>
      <c r="H107" s="9">
        <v>1137950.2</v>
      </c>
    </row>
    <row r="108" spans="1:10" ht="45.75" x14ac:dyDescent="0.3">
      <c r="A108" s="14" t="s">
        <v>46</v>
      </c>
      <c r="B108" s="8">
        <v>703</v>
      </c>
      <c r="C108" s="8" t="s">
        <v>99</v>
      </c>
      <c r="D108" s="8" t="s">
        <v>47</v>
      </c>
      <c r="E108" s="25">
        <v>17488.46</v>
      </c>
      <c r="F108" s="9">
        <v>52465.4</v>
      </c>
      <c r="G108" s="9">
        <v>52465.4</v>
      </c>
      <c r="H108" s="9">
        <v>52465.4</v>
      </c>
    </row>
    <row r="109" spans="1:10" ht="45.75" x14ac:dyDescent="0.3">
      <c r="A109" s="14" t="s">
        <v>46</v>
      </c>
      <c r="B109" s="8">
        <v>703</v>
      </c>
      <c r="C109" s="8" t="s">
        <v>120</v>
      </c>
      <c r="D109" s="8" t="s">
        <v>47</v>
      </c>
      <c r="E109" s="25">
        <v>0</v>
      </c>
      <c r="F109" s="25">
        <v>113030</v>
      </c>
      <c r="G109" s="9">
        <v>0</v>
      </c>
      <c r="H109" s="9">
        <v>0</v>
      </c>
    </row>
    <row r="110" spans="1:10" ht="45.75" x14ac:dyDescent="0.3">
      <c r="A110" s="14" t="s">
        <v>46</v>
      </c>
      <c r="B110" s="8">
        <v>703</v>
      </c>
      <c r="C110" s="8" t="s">
        <v>121</v>
      </c>
      <c r="D110" s="8" t="s">
        <v>47</v>
      </c>
      <c r="E110" s="25">
        <v>0</v>
      </c>
      <c r="F110" s="25">
        <v>10000</v>
      </c>
      <c r="G110" s="9">
        <v>0</v>
      </c>
      <c r="H110" s="9">
        <v>0</v>
      </c>
    </row>
    <row r="111" spans="1:10" ht="45.75" x14ac:dyDescent="0.3">
      <c r="A111" s="14" t="s">
        <v>46</v>
      </c>
      <c r="B111" s="8">
        <v>703</v>
      </c>
      <c r="C111" s="8" t="s">
        <v>98</v>
      </c>
      <c r="D111" s="8" t="s">
        <v>47</v>
      </c>
      <c r="E111" s="25">
        <v>7796.41</v>
      </c>
      <c r="F111" s="9">
        <v>0</v>
      </c>
      <c r="G111" s="9">
        <v>0</v>
      </c>
      <c r="H111" s="9">
        <v>0</v>
      </c>
    </row>
    <row r="112" spans="1:10" ht="45.75" x14ac:dyDescent="0.3">
      <c r="A112" s="14" t="s">
        <v>46</v>
      </c>
      <c r="B112" s="8">
        <v>703</v>
      </c>
      <c r="C112" s="8" t="s">
        <v>100</v>
      </c>
      <c r="D112" s="8" t="s">
        <v>47</v>
      </c>
      <c r="E112" s="25">
        <v>-150.6</v>
      </c>
      <c r="F112" s="9">
        <v>0</v>
      </c>
      <c r="G112" s="9">
        <v>0</v>
      </c>
      <c r="H112" s="9">
        <v>0</v>
      </c>
      <c r="I112" s="31"/>
    </row>
    <row r="113" spans="1:10" ht="45.75" x14ac:dyDescent="0.3">
      <c r="A113" s="14" t="s">
        <v>46</v>
      </c>
      <c r="B113" s="8">
        <v>703</v>
      </c>
      <c r="C113" s="8" t="s">
        <v>101</v>
      </c>
      <c r="D113" s="8" t="s">
        <v>47</v>
      </c>
      <c r="E113" s="25">
        <v>-258.11</v>
      </c>
      <c r="F113" s="9">
        <v>0</v>
      </c>
      <c r="G113" s="9">
        <v>0</v>
      </c>
      <c r="H113" s="9">
        <v>0</v>
      </c>
      <c r="J113" s="24"/>
    </row>
    <row r="114" spans="1:10" x14ac:dyDescent="0.3">
      <c r="A114" s="60" t="s">
        <v>22</v>
      </c>
      <c r="B114" s="60"/>
      <c r="C114" s="60"/>
      <c r="D114" s="60"/>
      <c r="E114" s="11">
        <f>SUM(E90:E113)</f>
        <v>2917923.2</v>
      </c>
      <c r="F114" s="11">
        <f>F90+F91+F92+F93+F94+F95+F96+F97+F98+F99+F100+F101+F102+F103+F104+F105+F106+F107+F108+F109+F110+F111+F112+F113</f>
        <v>2301521.9600000004</v>
      </c>
      <c r="G114" s="11">
        <f>SUM(G90:G113)</f>
        <v>1815254.29</v>
      </c>
      <c r="H114" s="11">
        <f>SUM(H90:H113)</f>
        <v>1843629.8099999998</v>
      </c>
      <c r="I114" s="38"/>
      <c r="J114" s="24"/>
    </row>
    <row r="115" spans="1:10" ht="21" customHeight="1" x14ac:dyDescent="0.3">
      <c r="A115" s="62" t="s">
        <v>61</v>
      </c>
      <c r="B115" s="62"/>
      <c r="C115" s="62"/>
      <c r="D115" s="62"/>
      <c r="E115" s="22">
        <f>E22+E26+E31+E33+E35+E37+E63+E66+E68+E76+E89+E114+E54+E50+E39</f>
        <v>4123205.0199999996</v>
      </c>
      <c r="F115" s="22">
        <f>F22+F26+F31+F33+F35+F37+F50+F54+F63+F68+F66+F76+F89+F114</f>
        <v>3554150.1800000006</v>
      </c>
      <c r="G115" s="22">
        <f>G22+G26+G31+G33+G35+G37+G63+G66+G68+G76+G89+G114+G54+G50</f>
        <v>3106178.14</v>
      </c>
      <c r="H115" s="22">
        <f>H22+H26+H31+H33+H35+H37+H63+H66+H68+H76+H89+H114+H54+H50</f>
        <v>3166461.09</v>
      </c>
      <c r="I115" s="31"/>
      <c r="J115" s="24"/>
    </row>
    <row r="116" spans="1:10" x14ac:dyDescent="0.3">
      <c r="A116" s="18"/>
      <c r="B116" s="15"/>
      <c r="C116" s="15"/>
      <c r="D116" s="15"/>
      <c r="E116" s="19"/>
      <c r="F116" s="19"/>
      <c r="G116" s="19"/>
      <c r="H116" s="19"/>
      <c r="I116" s="31"/>
    </row>
    <row r="118" spans="1:10" x14ac:dyDescent="0.3">
      <c r="A118" s="1" t="s">
        <v>57</v>
      </c>
      <c r="C118" s="17"/>
      <c r="D118" s="17"/>
      <c r="E118" s="17"/>
      <c r="F118" s="17"/>
    </row>
    <row r="119" spans="1:10" ht="17.25" customHeight="1" x14ac:dyDescent="0.3">
      <c r="A119" s="1" t="s">
        <v>58</v>
      </c>
      <c r="C119" s="17"/>
      <c r="D119" s="21"/>
      <c r="E119" s="21"/>
      <c r="F119" s="1" t="s">
        <v>59</v>
      </c>
    </row>
    <row r="121" spans="1:10" x14ac:dyDescent="0.3">
      <c r="A121" s="10" t="s">
        <v>60</v>
      </c>
      <c r="B121" s="10"/>
      <c r="C121" s="16"/>
      <c r="D121" s="16"/>
      <c r="E121" s="16"/>
      <c r="F121" s="16"/>
    </row>
    <row r="122" spans="1:10" ht="15.75" customHeight="1" x14ac:dyDescent="0.3">
      <c r="A122" s="10" t="s">
        <v>111</v>
      </c>
      <c r="B122" s="20"/>
      <c r="C122" s="20"/>
      <c r="D122" s="10" t="s">
        <v>112</v>
      </c>
      <c r="E122" s="10"/>
      <c r="F122" s="10"/>
    </row>
  </sheetData>
  <mergeCells count="12">
    <mergeCell ref="A114:D114"/>
    <mergeCell ref="A115:D115"/>
    <mergeCell ref="A1:H1"/>
    <mergeCell ref="A2:H2"/>
    <mergeCell ref="A3:H3"/>
    <mergeCell ref="A4:H4"/>
    <mergeCell ref="K5:M5"/>
    <mergeCell ref="A7:A8"/>
    <mergeCell ref="B7:D7"/>
    <mergeCell ref="E7:E8"/>
    <mergeCell ref="F7:H7"/>
    <mergeCell ref="G6:H6"/>
  </mergeCells>
  <pageMargins left="0.70866141732283472" right="0.70866141732283472" top="0.74803149606299213" bottom="0.35433070866141736" header="0.31496062992125984" footer="0.31496062992125984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Зернова ЛВ</dc:creator>
  <cp:lastModifiedBy>Агаркова</cp:lastModifiedBy>
  <cp:lastPrinted>2020-12-02T05:52:42Z</cp:lastPrinted>
  <dcterms:created xsi:type="dcterms:W3CDTF">2018-11-21T12:52:51Z</dcterms:created>
  <dcterms:modified xsi:type="dcterms:W3CDTF">2020-12-02T05:52:48Z</dcterms:modified>
</cp:coreProperties>
</file>