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630" yWindow="600" windowWidth="37095" windowHeight="17055" activeTab="1"/>
  </bookViews>
  <sheets>
    <sheet name="Подпрограммы к ожидаемому" sheetId="3" r:id="rId1"/>
    <sheet name="МП" sheetId="4" r:id="rId2"/>
  </sheets>
  <definedNames>
    <definedName name="_xlnm.Print_Titles" localSheetId="1">МП!#REF!</definedName>
    <definedName name="_xlnm.Print_Titles" localSheetId="0">'Подпрограммы к ожидаемому'!$5:$7</definedName>
  </definedNames>
  <calcPr calcId="152511"/>
</workbook>
</file>

<file path=xl/calcChain.xml><?xml version="1.0" encoding="utf-8"?>
<calcChain xmlns="http://schemas.openxmlformats.org/spreadsheetml/2006/main">
  <c r="K49" i="4" l="1"/>
  <c r="J49" i="4"/>
  <c r="I49" i="4"/>
  <c r="G49" i="4"/>
  <c r="L48" i="4"/>
  <c r="K48" i="4"/>
  <c r="J48" i="4"/>
  <c r="I48" i="4"/>
  <c r="H48" i="4"/>
  <c r="G48" i="4"/>
  <c r="L47" i="4"/>
  <c r="K47" i="4"/>
  <c r="J47" i="4"/>
  <c r="I47" i="4"/>
  <c r="H47" i="4"/>
  <c r="G47" i="4"/>
  <c r="L46" i="4"/>
  <c r="K46" i="4"/>
  <c r="J46" i="4"/>
  <c r="I46" i="4"/>
  <c r="H46" i="4"/>
  <c r="G46" i="4"/>
  <c r="N45" i="4"/>
  <c r="M45" i="4"/>
  <c r="F45" i="4"/>
  <c r="E45" i="4"/>
  <c r="K45" i="4" s="1"/>
  <c r="D45" i="4"/>
  <c r="J45" i="4" s="1"/>
  <c r="C45" i="4"/>
  <c r="L44" i="4"/>
  <c r="K44" i="4"/>
  <c r="J44" i="4"/>
  <c r="I44" i="4"/>
  <c r="H44" i="4"/>
  <c r="G44" i="4"/>
  <c r="L43" i="4"/>
  <c r="K43" i="4"/>
  <c r="J43" i="4"/>
  <c r="I43" i="4"/>
  <c r="G43" i="4"/>
  <c r="L42" i="4"/>
  <c r="K42" i="4"/>
  <c r="J42" i="4"/>
  <c r="I42" i="4"/>
  <c r="H42" i="4"/>
  <c r="G42" i="4"/>
  <c r="L41" i="4"/>
  <c r="K41" i="4"/>
  <c r="J41" i="4"/>
  <c r="I41" i="4"/>
  <c r="H41" i="4"/>
  <c r="G41" i="4"/>
  <c r="L40" i="4"/>
  <c r="K40" i="4"/>
  <c r="J40" i="4"/>
  <c r="I40" i="4"/>
  <c r="H40" i="4"/>
  <c r="G40" i="4"/>
  <c r="L39" i="4"/>
  <c r="K39" i="4"/>
  <c r="J39" i="4"/>
  <c r="I39" i="4"/>
  <c r="H39" i="4"/>
  <c r="G39" i="4"/>
  <c r="N38" i="4"/>
  <c r="N50" i="4" s="1"/>
  <c r="M38" i="4"/>
  <c r="F38" i="4"/>
  <c r="E38" i="4"/>
  <c r="K38" i="4" s="1"/>
  <c r="D38" i="4"/>
  <c r="J38" i="4" s="1"/>
  <c r="C38" i="4"/>
  <c r="H38" i="4" s="1"/>
  <c r="L37" i="4"/>
  <c r="K37" i="4"/>
  <c r="J37" i="4"/>
  <c r="I37" i="4"/>
  <c r="H37" i="4"/>
  <c r="G37" i="4"/>
  <c r="L36" i="4"/>
  <c r="K36" i="4"/>
  <c r="J36" i="4"/>
  <c r="I36" i="4"/>
  <c r="H36" i="4"/>
  <c r="G36" i="4"/>
  <c r="L35" i="4"/>
  <c r="K35" i="4"/>
  <c r="J35" i="4"/>
  <c r="I35" i="4"/>
  <c r="H35" i="4"/>
  <c r="G35" i="4"/>
  <c r="L34" i="4"/>
  <c r="K34" i="4"/>
  <c r="J34" i="4"/>
  <c r="I34" i="4"/>
  <c r="H34" i="4"/>
  <c r="G34" i="4"/>
  <c r="N33" i="4"/>
  <c r="M33" i="4"/>
  <c r="F33" i="4"/>
  <c r="G33" i="4" s="1"/>
  <c r="E33" i="4"/>
  <c r="K33" i="4" s="1"/>
  <c r="D33" i="4"/>
  <c r="J33" i="4" s="1"/>
  <c r="C33" i="4"/>
  <c r="L32" i="4"/>
  <c r="K32" i="4"/>
  <c r="J32" i="4"/>
  <c r="I32" i="4"/>
  <c r="H32" i="4"/>
  <c r="G32" i="4"/>
  <c r="L31" i="4"/>
  <c r="K31" i="4"/>
  <c r="J31" i="4"/>
  <c r="I31" i="4"/>
  <c r="H31" i="4"/>
  <c r="G31" i="4"/>
  <c r="L30" i="4"/>
  <c r="K30" i="4"/>
  <c r="J30" i="4"/>
  <c r="I30" i="4"/>
  <c r="H30" i="4"/>
  <c r="G30" i="4"/>
  <c r="L29" i="4"/>
  <c r="K29" i="4"/>
  <c r="J29" i="4"/>
  <c r="I29" i="4"/>
  <c r="H29" i="4"/>
  <c r="G29" i="4"/>
  <c r="L28" i="4"/>
  <c r="K28" i="4"/>
  <c r="J28" i="4"/>
  <c r="I28" i="4"/>
  <c r="H28" i="4"/>
  <c r="G28" i="4"/>
  <c r="L27" i="4"/>
  <c r="K27" i="4"/>
  <c r="J27" i="4"/>
  <c r="I27" i="4"/>
  <c r="H27" i="4"/>
  <c r="G27" i="4"/>
  <c r="L26" i="4"/>
  <c r="K26" i="4"/>
  <c r="J26" i="4"/>
  <c r="I26" i="4"/>
  <c r="H26" i="4"/>
  <c r="G26" i="4"/>
  <c r="N25" i="4"/>
  <c r="M25" i="4"/>
  <c r="F25" i="4"/>
  <c r="G25" i="4" s="1"/>
  <c r="E25" i="4"/>
  <c r="K25" i="4" s="1"/>
  <c r="D25" i="4"/>
  <c r="C25" i="4"/>
  <c r="L24" i="4"/>
  <c r="K24" i="4"/>
  <c r="J24" i="4"/>
  <c r="I24" i="4"/>
  <c r="H24" i="4"/>
  <c r="G24" i="4"/>
  <c r="L23" i="4"/>
  <c r="K23" i="4"/>
  <c r="J23" i="4"/>
  <c r="I23" i="4"/>
  <c r="H23" i="4"/>
  <c r="G23" i="4"/>
  <c r="L22" i="4"/>
  <c r="K22" i="4"/>
  <c r="J22" i="4"/>
  <c r="I22" i="4"/>
  <c r="H22" i="4"/>
  <c r="G22" i="4"/>
  <c r="N21" i="4"/>
  <c r="M21" i="4"/>
  <c r="F21" i="4"/>
  <c r="G21" i="4" s="1"/>
  <c r="E21" i="4"/>
  <c r="D21" i="4"/>
  <c r="C21" i="4"/>
  <c r="L20" i="4"/>
  <c r="K20" i="4"/>
  <c r="J20" i="4"/>
  <c r="I20" i="4"/>
  <c r="H20" i="4"/>
  <c r="G20" i="4"/>
  <c r="L19" i="4"/>
  <c r="K19" i="4"/>
  <c r="J19" i="4"/>
  <c r="I19" i="4"/>
  <c r="H19" i="4"/>
  <c r="G19" i="4"/>
  <c r="L18" i="4"/>
  <c r="K18" i="4"/>
  <c r="J18" i="4"/>
  <c r="I18" i="4"/>
  <c r="H18" i="4"/>
  <c r="G18" i="4"/>
  <c r="N17" i="4"/>
  <c r="M17" i="4"/>
  <c r="I17" i="4"/>
  <c r="F17" i="4"/>
  <c r="E17" i="4"/>
  <c r="K17" i="4" s="1"/>
  <c r="D17" i="4"/>
  <c r="J17" i="4" s="1"/>
  <c r="C17" i="4"/>
  <c r="H17" i="4" s="1"/>
  <c r="L16" i="4"/>
  <c r="K16" i="4"/>
  <c r="J16" i="4"/>
  <c r="I16" i="4"/>
  <c r="H16" i="4"/>
  <c r="G16" i="4"/>
  <c r="L15" i="4"/>
  <c r="K15" i="4"/>
  <c r="J15" i="4"/>
  <c r="I15" i="4"/>
  <c r="H15" i="4"/>
  <c r="G15" i="4"/>
  <c r="L14" i="4"/>
  <c r="K14" i="4"/>
  <c r="J14" i="4"/>
  <c r="I14" i="4"/>
  <c r="H14" i="4"/>
  <c r="G14" i="4"/>
  <c r="L13" i="4"/>
  <c r="K13" i="4"/>
  <c r="J13" i="4"/>
  <c r="I13" i="4"/>
  <c r="H13" i="4"/>
  <c r="G13" i="4"/>
  <c r="L12" i="4"/>
  <c r="K12" i="4"/>
  <c r="J12" i="4"/>
  <c r="I12" i="4"/>
  <c r="H12" i="4"/>
  <c r="G12" i="4"/>
  <c r="L11" i="4"/>
  <c r="K11" i="4"/>
  <c r="J11" i="4"/>
  <c r="I11" i="4"/>
  <c r="H11" i="4"/>
  <c r="G11" i="4"/>
  <c r="L10" i="4"/>
  <c r="K10" i="4"/>
  <c r="J10" i="4"/>
  <c r="I10" i="4"/>
  <c r="H10" i="4"/>
  <c r="G10" i="4"/>
  <c r="L9" i="4"/>
  <c r="K9" i="4"/>
  <c r="J9" i="4"/>
  <c r="I9" i="4"/>
  <c r="H9" i="4"/>
  <c r="G9" i="4"/>
  <c r="N8" i="4"/>
  <c r="M8" i="4"/>
  <c r="M50" i="4" s="1"/>
  <c r="F8" i="4"/>
  <c r="G8" i="4" s="1"/>
  <c r="E8" i="4"/>
  <c r="K8" i="4" s="1"/>
  <c r="D8" i="4"/>
  <c r="J8" i="4" s="1"/>
  <c r="C8" i="4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I28" i="3"/>
  <c r="J28" i="3"/>
  <c r="I29" i="3"/>
  <c r="J29" i="3"/>
  <c r="I30" i="3"/>
  <c r="J30" i="3"/>
  <c r="I31" i="3"/>
  <c r="J31" i="3"/>
  <c r="I32" i="3"/>
  <c r="J32" i="3"/>
  <c r="I33" i="3"/>
  <c r="J33" i="3"/>
  <c r="I34" i="3"/>
  <c r="J34" i="3"/>
  <c r="I35" i="3"/>
  <c r="J35" i="3"/>
  <c r="I36" i="3"/>
  <c r="J36" i="3"/>
  <c r="I37" i="3"/>
  <c r="J37" i="3"/>
  <c r="I38" i="3"/>
  <c r="J38" i="3"/>
  <c r="I39" i="3"/>
  <c r="J39" i="3"/>
  <c r="I40" i="3"/>
  <c r="J40" i="3"/>
  <c r="I41" i="3"/>
  <c r="J41" i="3"/>
  <c r="I42" i="3"/>
  <c r="J42" i="3"/>
  <c r="I43" i="3"/>
  <c r="J43" i="3"/>
  <c r="I44" i="3"/>
  <c r="J44" i="3"/>
  <c r="I45" i="3"/>
  <c r="J45" i="3"/>
  <c r="I46" i="3"/>
  <c r="J46" i="3"/>
  <c r="I47" i="3"/>
  <c r="J47" i="3"/>
  <c r="I48" i="3"/>
  <c r="J48" i="3"/>
  <c r="I49" i="3"/>
  <c r="J49" i="3"/>
  <c r="I50" i="3"/>
  <c r="J50" i="3"/>
  <c r="J8" i="3"/>
  <c r="I8" i="3"/>
  <c r="L45" i="4" l="1"/>
  <c r="G38" i="4"/>
  <c r="I38" i="4"/>
  <c r="C50" i="4"/>
  <c r="I33" i="4"/>
  <c r="H33" i="4"/>
  <c r="I25" i="4"/>
  <c r="H25" i="4"/>
  <c r="J25" i="4"/>
  <c r="I21" i="4"/>
  <c r="H21" i="4"/>
  <c r="J21" i="4"/>
  <c r="K21" i="4"/>
  <c r="G17" i="4"/>
  <c r="H8" i="4"/>
  <c r="F50" i="4"/>
  <c r="H50" i="4" s="1"/>
  <c r="I8" i="4"/>
  <c r="L8" i="4"/>
  <c r="L17" i="4"/>
  <c r="L21" i="4"/>
  <c r="L25" i="4"/>
  <c r="L33" i="4"/>
  <c r="L38" i="4"/>
  <c r="G45" i="4"/>
  <c r="H45" i="4"/>
  <c r="D50" i="4"/>
  <c r="I45" i="4"/>
  <c r="E50" i="4"/>
  <c r="M17" i="3"/>
  <c r="L50" i="4" l="1"/>
  <c r="K50" i="4"/>
  <c r="J50" i="4"/>
  <c r="G50" i="4"/>
  <c r="I50" i="4"/>
  <c r="F21" i="3"/>
  <c r="E8" i="3" l="1"/>
  <c r="E45" i="3"/>
  <c r="E38" i="3"/>
  <c r="E33" i="3"/>
  <c r="E25" i="3"/>
  <c r="G9" i="3" l="1"/>
  <c r="H9" i="3"/>
  <c r="K9" i="3"/>
  <c r="L9" i="3"/>
  <c r="G10" i="3"/>
  <c r="H10" i="3"/>
  <c r="K10" i="3"/>
  <c r="L10" i="3"/>
  <c r="G11" i="3"/>
  <c r="H11" i="3"/>
  <c r="K11" i="3"/>
  <c r="L11" i="3"/>
  <c r="G12" i="3"/>
  <c r="H12" i="3"/>
  <c r="K12" i="3"/>
  <c r="L12" i="3"/>
  <c r="G13" i="3"/>
  <c r="H13" i="3"/>
  <c r="K13" i="3"/>
  <c r="L13" i="3"/>
  <c r="G14" i="3"/>
  <c r="H14" i="3"/>
  <c r="K14" i="3"/>
  <c r="L14" i="3"/>
  <c r="G15" i="3"/>
  <c r="H15" i="3"/>
  <c r="K15" i="3"/>
  <c r="L15" i="3"/>
  <c r="G16" i="3"/>
  <c r="H16" i="3"/>
  <c r="K16" i="3"/>
  <c r="L16" i="3"/>
  <c r="G18" i="3"/>
  <c r="H18" i="3"/>
  <c r="K18" i="3"/>
  <c r="L18" i="3"/>
  <c r="G19" i="3"/>
  <c r="H19" i="3"/>
  <c r="K19" i="3"/>
  <c r="L19" i="3"/>
  <c r="G22" i="3"/>
  <c r="H22" i="3"/>
  <c r="K22" i="3"/>
  <c r="L22" i="3"/>
  <c r="G23" i="3"/>
  <c r="H23" i="3"/>
  <c r="K23" i="3"/>
  <c r="L23" i="3"/>
  <c r="G24" i="3"/>
  <c r="H24" i="3"/>
  <c r="K24" i="3"/>
  <c r="L24" i="3"/>
  <c r="G26" i="3"/>
  <c r="H26" i="3"/>
  <c r="K26" i="3"/>
  <c r="L26" i="3"/>
  <c r="G27" i="3"/>
  <c r="H27" i="3"/>
  <c r="K27" i="3"/>
  <c r="L27" i="3"/>
  <c r="G28" i="3"/>
  <c r="H28" i="3"/>
  <c r="K28" i="3"/>
  <c r="L28" i="3"/>
  <c r="G29" i="3"/>
  <c r="H29" i="3"/>
  <c r="K29" i="3"/>
  <c r="L29" i="3"/>
  <c r="G30" i="3"/>
  <c r="H30" i="3"/>
  <c r="K30" i="3"/>
  <c r="L30" i="3"/>
  <c r="G31" i="3"/>
  <c r="H31" i="3"/>
  <c r="K31" i="3"/>
  <c r="L31" i="3"/>
  <c r="G32" i="3"/>
  <c r="H32" i="3"/>
  <c r="K32" i="3"/>
  <c r="L32" i="3"/>
  <c r="G34" i="3"/>
  <c r="H34" i="3"/>
  <c r="K34" i="3"/>
  <c r="L34" i="3"/>
  <c r="G35" i="3"/>
  <c r="H35" i="3"/>
  <c r="K35" i="3"/>
  <c r="L35" i="3"/>
  <c r="G36" i="3"/>
  <c r="H36" i="3"/>
  <c r="K36" i="3"/>
  <c r="L36" i="3"/>
  <c r="G37" i="3"/>
  <c r="H37" i="3"/>
  <c r="K37" i="3"/>
  <c r="L37" i="3"/>
  <c r="G39" i="3"/>
  <c r="H39" i="3"/>
  <c r="K39" i="3"/>
  <c r="L39" i="3"/>
  <c r="G40" i="3"/>
  <c r="H40" i="3"/>
  <c r="K40" i="3"/>
  <c r="L40" i="3"/>
  <c r="G41" i="3"/>
  <c r="H41" i="3"/>
  <c r="K41" i="3"/>
  <c r="L41" i="3"/>
  <c r="G42" i="3"/>
  <c r="H42" i="3"/>
  <c r="K42" i="3"/>
  <c r="L42" i="3"/>
  <c r="G44" i="3"/>
  <c r="H44" i="3"/>
  <c r="K44" i="3"/>
  <c r="L44" i="3"/>
  <c r="G46" i="3"/>
  <c r="H46" i="3"/>
  <c r="K46" i="3"/>
  <c r="L46" i="3"/>
  <c r="E21" i="3" l="1"/>
  <c r="E17" i="3"/>
  <c r="E50" i="3" l="1"/>
  <c r="N21" i="3" l="1"/>
  <c r="M45" i="3"/>
  <c r="N45" i="3"/>
  <c r="D45" i="3"/>
  <c r="F45" i="3"/>
  <c r="D38" i="3"/>
  <c r="M33" i="3"/>
  <c r="D33" i="3"/>
  <c r="F33" i="3"/>
  <c r="D25" i="3"/>
  <c r="F25" i="3"/>
  <c r="M21" i="3"/>
  <c r="D21" i="3"/>
  <c r="D17" i="3"/>
  <c r="M8" i="3"/>
  <c r="F8" i="3"/>
  <c r="C45" i="3"/>
  <c r="C33" i="3"/>
  <c r="C25" i="3"/>
  <c r="C21" i="3"/>
  <c r="C17" i="3"/>
  <c r="C8" i="3"/>
  <c r="N8" i="3"/>
  <c r="N38" i="3"/>
  <c r="M25" i="3"/>
  <c r="M38" i="3"/>
  <c r="C38" i="3"/>
  <c r="H47" i="3" l="1"/>
  <c r="L47" i="3"/>
  <c r="G47" i="3"/>
  <c r="K47" i="3"/>
  <c r="G43" i="3"/>
  <c r="L43" i="3"/>
  <c r="K43" i="3"/>
  <c r="G21" i="3"/>
  <c r="H21" i="3"/>
  <c r="K21" i="3"/>
  <c r="L21" i="3"/>
  <c r="K49" i="3"/>
  <c r="G49" i="3"/>
  <c r="G20" i="3"/>
  <c r="H20" i="3"/>
  <c r="K20" i="3"/>
  <c r="L20" i="3"/>
  <c r="G25" i="3"/>
  <c r="H25" i="3"/>
  <c r="K25" i="3"/>
  <c r="L25" i="3"/>
  <c r="G33" i="3"/>
  <c r="H33" i="3"/>
  <c r="K33" i="3"/>
  <c r="L33" i="3"/>
  <c r="H45" i="3"/>
  <c r="K45" i="3"/>
  <c r="L45" i="3"/>
  <c r="G45" i="3"/>
  <c r="H48" i="3"/>
  <c r="K48" i="3"/>
  <c r="L48" i="3"/>
  <c r="G48" i="3"/>
  <c r="H8" i="3"/>
  <c r="L8" i="3"/>
  <c r="K8" i="3"/>
  <c r="G8" i="3"/>
  <c r="N25" i="3"/>
  <c r="F17" i="3"/>
  <c r="M50" i="3"/>
  <c r="N33" i="3"/>
  <c r="N17" i="3"/>
  <c r="F38" i="3"/>
  <c r="D8" i="3"/>
  <c r="C50" i="3"/>
  <c r="G17" i="3" l="1"/>
  <c r="H17" i="3"/>
  <c r="K17" i="3"/>
  <c r="L17" i="3"/>
  <c r="G38" i="3"/>
  <c r="H38" i="3"/>
  <c r="K38" i="3"/>
  <c r="L38" i="3"/>
  <c r="N50" i="3"/>
  <c r="F50" i="3"/>
  <c r="D50" i="3"/>
  <c r="K50" i="3" l="1"/>
  <c r="G50" i="3"/>
  <c r="L50" i="3"/>
  <c r="H50" i="3"/>
</calcChain>
</file>

<file path=xl/sharedStrings.xml><?xml version="1.0" encoding="utf-8"?>
<sst xmlns="http://schemas.openxmlformats.org/spreadsheetml/2006/main" count="212" uniqueCount="103">
  <si>
    <t>Наименование показателя</t>
  </si>
  <si>
    <t>Ц.ст.</t>
  </si>
  <si>
    <t>0100000000</t>
  </si>
  <si>
    <t>0110000000</t>
  </si>
  <si>
    <t>0120000000</t>
  </si>
  <si>
    <t>0130000000</t>
  </si>
  <si>
    <t>0140000000</t>
  </si>
  <si>
    <t>0150000000</t>
  </si>
  <si>
    <t>0160000000</t>
  </si>
  <si>
    <t>0170000000</t>
  </si>
  <si>
    <t>0180000000</t>
  </si>
  <si>
    <t>0200000000</t>
  </si>
  <si>
    <t>0210000000</t>
  </si>
  <si>
    <t>0220000000</t>
  </si>
  <si>
    <t>0230000000</t>
  </si>
  <si>
    <t>0300000000</t>
  </si>
  <si>
    <t>0310000000</t>
  </si>
  <si>
    <t>0320000000</t>
  </si>
  <si>
    <t>0330000000</t>
  </si>
  <si>
    <t>0400000000</t>
  </si>
  <si>
    <t>0410000000</t>
  </si>
  <si>
    <t>0420000000</t>
  </si>
  <si>
    <t>0430000000</t>
  </si>
  <si>
    <t>0440000000</t>
  </si>
  <si>
    <t>0450000000</t>
  </si>
  <si>
    <t>0460000000</t>
  </si>
  <si>
    <t>0470000000</t>
  </si>
  <si>
    <t>0500000000</t>
  </si>
  <si>
    <t>0510000000</t>
  </si>
  <si>
    <t>0520000000</t>
  </si>
  <si>
    <t>0530000000</t>
  </si>
  <si>
    <t>0540000000</t>
  </si>
  <si>
    <t>0600000000</t>
  </si>
  <si>
    <t>0610000000</t>
  </si>
  <si>
    <t>0620000000</t>
  </si>
  <si>
    <t>0630000000</t>
  </si>
  <si>
    <t>0640000000</t>
  </si>
  <si>
    <t>0660000000</t>
  </si>
  <si>
    <t>0700000000</t>
  </si>
  <si>
    <t>0710000000</t>
  </si>
  <si>
    <t>0800000000</t>
  </si>
  <si>
    <t>0900000000</t>
  </si>
  <si>
    <t>ВСЕГО РАСХОДОВ:</t>
  </si>
  <si>
    <t>0650000000</t>
  </si>
  <si>
    <t>1000000000</t>
  </si>
  <si>
    <t>2022 год</t>
  </si>
  <si>
    <t>Подпрограмма 1. "Молодежь Североморска"</t>
  </si>
  <si>
    <t>Подпрограмма 2. "Развитие физической культуры и спорта и формирования здорового образа жизни в ЗАТО г. Североморск"</t>
  </si>
  <si>
    <t>Подпрограмма 3. "Профилактика наркомании, алкоголизма и токсикомании в ЗАТО г. Североморск"</t>
  </si>
  <si>
    <t>Подпрограмма 4. "Дополнительные меры социальной поддержки отдельных категорий граждан ЗАТО г. Североморск"</t>
  </si>
  <si>
    <t>Подпрограмма 5. "Доступная среда в ЗАТО г. Североморск"</t>
  </si>
  <si>
    <t>Подпрограмма 6. "Профилактика правонарушений в ЗАТО г. Североморск"</t>
  </si>
  <si>
    <t>Подпрограмма 7. "Транспортная инфраструктура ЗАТО г. Североморск"</t>
  </si>
  <si>
    <t>Подпрограмма 8. "Охрана окружающей среды ЗАТО г. Североморск"</t>
  </si>
  <si>
    <t>Подпрограмма 1. "Развитие малого и среднего предпринимательства, стимулирование инвестиционной деятельности ЗАТО г. Североморск"</t>
  </si>
  <si>
    <t>Подпрограмма 2. "Развитие потребительского рынка ЗАТО г. Североморск"</t>
  </si>
  <si>
    <t>Подпрограмма 3. "Поддержка социально - ориентированных некоммерческий организаций"</t>
  </si>
  <si>
    <t>Подпрограмма 1. Создание условий для эффективного использования муниципального имущества ЗАТО г. Североморск</t>
  </si>
  <si>
    <t>Подпрограмма 2. "Развитие информационного общества и системы "Электронный муниципалитет" в ЗАТО г. Североморск"</t>
  </si>
  <si>
    <t>Подпрограмма 3. "Развитие муниципальной службы в муниципальном образовании ЗАТО г. Североморск"</t>
  </si>
  <si>
    <t>Подпрограмма 1. "Автомобильные дороги и проезды ЗАТО г. Североморск"</t>
  </si>
  <si>
    <t>Подпрограмма 2. "Комплексная эксплуатация муниципальных объектов уличного (наружного) освещения"</t>
  </si>
  <si>
    <t>Подпрограмма 3. "Энергосбережение и повышение энергоэффективности на территории ЗАТО г. Североморск"</t>
  </si>
  <si>
    <t>Подпрограмма 4. "Подготовка объектов и систем жизнеобеспечения ЗАТО г. Североморск к работе в отопительный период"</t>
  </si>
  <si>
    <t>Подпрограмма 5. "Муниципальный жилищный фонд ЗАТО г. Североморск"</t>
  </si>
  <si>
    <t>Подпрограмма 6. "Осуществление прочих мероприятий по благоустройству в ЗАТО г. Североморск"</t>
  </si>
  <si>
    <t>Подпрограмма 7. "Городские парки и скверы - центры отдыха Североморцев"</t>
  </si>
  <si>
    <t>Подпрограмма 1. "Развитие дошкольного, общего и дополнительного образования детей"</t>
  </si>
  <si>
    <t>Подпрограмма 2. "Школьное питание"</t>
  </si>
  <si>
    <t>Подпрограмма 3. "Североморск - город без сирот"</t>
  </si>
  <si>
    <t>Подпрограмма 4. "Отдых и оздоровление детей"</t>
  </si>
  <si>
    <t>Подпрограмма 1. "Совершенствование предоставления дополнительного образования детям в сфере культуры"</t>
  </si>
  <si>
    <t>Подпрограмма 2. "Совершенствование библиотечного, библиографического и информационного обслуживания пользователей"</t>
  </si>
  <si>
    <t>Подпрограмма 3. "Совершенствование организации досуга и развитие творческих способностей граждан"</t>
  </si>
  <si>
    <t>Подпрограмма 4. "Совершенствование музейного обслуживания граждан"</t>
  </si>
  <si>
    <t>Подпрограмма 5. "Сохранение, использование, популяризация и охрана объектов культурного наследия (памятников истории и культуры) ЗАТО г. Североморск"</t>
  </si>
  <si>
    <t>Подпрограмма 1. "Управление муниципальными финансами"</t>
  </si>
  <si>
    <t>Муниципальная программа 1. "Улучшение качества и безопасности жизни населения"</t>
  </si>
  <si>
    <t>Муниципальная программа 2. "Развитие конкурентоспособной экономики"</t>
  </si>
  <si>
    <t>Муниципальная программа 3. "Развитие муниципального управления и гражданского общества в ЗАТО г. Североморск"</t>
  </si>
  <si>
    <t>Муниципальная программа 4. "Обеспечение комфортной городской среды в ЗАТО г. Североморск"</t>
  </si>
  <si>
    <t>Муниципальная программа 5. "Развитие образования ЗАТО г. Североморск"</t>
  </si>
  <si>
    <t>Муниципальная программа 6. "Культура ЗАТО г. Североморск"</t>
  </si>
  <si>
    <t>Муниципальная  программа 7. "Создание условий для эффективного и ответственного управления муниципальными финансами, повышение устойчивости бюджета муниципального образования ЗАТО г.Североморск"</t>
  </si>
  <si>
    <t>Муниципальная программа 8. "Формирование современной городской среды ЗАТО г. Североморск"</t>
  </si>
  <si>
    <t>Муниципальная программа 9. "Повышение безопасности дорожного движения и снижение дорожно-транспортного травматизма в ЗАТО г. Североморск"</t>
  </si>
  <si>
    <t>Муниципальная программа 10. "Профилактика терроризма, экстремизма и ликвидация последствий проявления терроризма и экстремизма на территории ЗАТО г. Североморск"</t>
  </si>
  <si>
    <t>тыс.руб.</t>
  </si>
  <si>
    <t xml:space="preserve">Отклонение </t>
  </si>
  <si>
    <t>Сумма</t>
  </si>
  <si>
    <t>(%)</t>
  </si>
  <si>
    <t>Прогноз расходов в рамках муниципальных программ и подпрограмм  на 2021 - 2023 годы</t>
  </si>
  <si>
    <t>Отчет                     2019 год</t>
  </si>
  <si>
    <t>Проект                 2021 год</t>
  </si>
  <si>
    <t>к отчету 2019 года</t>
  </si>
  <si>
    <t>2023 год</t>
  </si>
  <si>
    <t>Ожидаемое исполнение за 2020 год</t>
  </si>
  <si>
    <t>Подпрограмма 6. «Создание условий для обеспечения и развития в сфере культуры, спорта и молодежной политики»</t>
  </si>
  <si>
    <t>Прогноз</t>
  </si>
  <si>
    <t>Прогноз расходов в рамках муниципальных программ на 2021 - 2023 годы</t>
  </si>
  <si>
    <t>к плану 2020 года</t>
  </si>
  <si>
    <t>к ожидаемому                       2020 года</t>
  </si>
  <si>
    <t>Утверждено            на 01.11.2020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</si>
</sst>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50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68">
    <xf numFmtId="0" fontId="0" fillId="0" borderId="0" xfId="0"/>
    <xf numFmtId="0" fontId="5" fillId="5" borderId="1" xfId="2" applyNumberFormat="1" applyFont="1" applyFill="1" applyProtection="1"/>
    <xf numFmtId="0" fontId="6" fillId="5" borderId="0" xfId="0" applyFont="1" applyFill="1" applyProtection="1">
      <protection locked="0"/>
    </xf>
    <xf numFmtId="0" fontId="8" fillId="5" borderId="1" xfId="2" applyNumberFormat="1" applyFont="1" applyFill="1" applyProtection="1"/>
    <xf numFmtId="0" fontId="9" fillId="5" borderId="0" xfId="0" applyFont="1" applyFill="1" applyProtection="1">
      <protection locked="0"/>
    </xf>
    <xf numFmtId="4" fontId="6" fillId="5" borderId="0" xfId="0" applyNumberFormat="1" applyFont="1" applyFill="1" applyProtection="1">
      <protection locked="0"/>
    </xf>
    <xf numFmtId="0" fontId="10" fillId="5" borderId="1" xfId="2" applyNumberFormat="1" applyFont="1" applyFill="1" applyProtection="1"/>
    <xf numFmtId="164" fontId="10" fillId="5" borderId="1" xfId="2" applyNumberFormat="1" applyFont="1" applyFill="1" applyProtection="1"/>
    <xf numFmtId="164" fontId="6" fillId="5" borderId="0" xfId="0" applyNumberFormat="1" applyFont="1" applyFill="1" applyProtection="1">
      <protection locked="0"/>
    </xf>
    <xf numFmtId="0" fontId="8" fillId="5" borderId="8" xfId="29" applyNumberFormat="1" applyFont="1" applyFill="1" applyBorder="1" applyProtection="1">
      <alignment vertical="top" wrapText="1"/>
    </xf>
    <xf numFmtId="1" fontId="8" fillId="5" borderId="2" xfId="30" applyNumberFormat="1" applyFont="1" applyFill="1" applyBorder="1" applyProtection="1">
      <alignment horizontal="center" vertical="top" shrinkToFit="1"/>
    </xf>
    <xf numFmtId="164" fontId="11" fillId="5" borderId="2" xfId="31" applyNumberFormat="1" applyFont="1" applyFill="1" applyBorder="1" applyProtection="1">
      <alignment horizontal="right" vertical="top" shrinkToFit="1"/>
    </xf>
    <xf numFmtId="0" fontId="5" fillId="5" borderId="8" xfId="29" applyNumberFormat="1" applyFont="1" applyFill="1" applyBorder="1" applyProtection="1">
      <alignment vertical="top" wrapText="1"/>
    </xf>
    <xf numFmtId="1" fontId="5" fillId="5" borderId="2" xfId="30" applyNumberFormat="1" applyFont="1" applyFill="1" applyBorder="1" applyProtection="1">
      <alignment horizontal="center" vertical="top" shrinkToFit="1"/>
    </xf>
    <xf numFmtId="164" fontId="10" fillId="5" borderId="2" xfId="31" applyNumberFormat="1" applyFont="1" applyFill="1" applyBorder="1" applyProtection="1">
      <alignment horizontal="right" vertical="top" shrinkToFit="1"/>
    </xf>
    <xf numFmtId="0" fontId="10" fillId="5" borderId="8" xfId="29" applyNumberFormat="1" applyFont="1" applyFill="1" applyBorder="1" applyProtection="1">
      <alignment vertical="top" wrapText="1"/>
    </xf>
    <xf numFmtId="1" fontId="10" fillId="5" borderId="2" xfId="30" applyNumberFormat="1" applyFont="1" applyFill="1" applyBorder="1" applyProtection="1">
      <alignment horizontal="center" vertical="top" shrinkToFit="1"/>
    </xf>
    <xf numFmtId="4" fontId="11" fillId="5" borderId="2" xfId="31" applyNumberFormat="1" applyFont="1" applyFill="1" applyBorder="1" applyProtection="1">
      <alignment horizontal="right" vertical="top" shrinkToFit="1"/>
    </xf>
    <xf numFmtId="164" fontId="11" fillId="5" borderId="12" xfId="31" applyNumberFormat="1" applyFont="1" applyFill="1" applyBorder="1" applyProtection="1">
      <alignment horizontal="right" vertical="top" shrinkToFit="1"/>
    </xf>
    <xf numFmtId="164" fontId="11" fillId="5" borderId="4" xfId="31" applyNumberFormat="1" applyFont="1" applyFill="1" applyBorder="1" applyProtection="1">
      <alignment horizontal="right" vertical="top" shrinkToFit="1"/>
    </xf>
    <xf numFmtId="164" fontId="10" fillId="5" borderId="4" xfId="31" applyNumberFormat="1" applyFont="1" applyFill="1" applyBorder="1" applyProtection="1">
      <alignment horizontal="right" vertical="top" shrinkToFit="1"/>
    </xf>
    <xf numFmtId="164" fontId="13" fillId="5" borderId="1" xfId="2" applyNumberFormat="1" applyFont="1" applyFill="1" applyProtection="1"/>
    <xf numFmtId="164" fontId="14" fillId="5" borderId="0" xfId="0" applyNumberFormat="1" applyFont="1" applyFill="1" applyProtection="1">
      <protection locked="0"/>
    </xf>
    <xf numFmtId="0" fontId="11" fillId="5" borderId="8" xfId="29" applyNumberFormat="1" applyFont="1" applyFill="1" applyBorder="1" applyProtection="1">
      <alignment vertical="top" wrapText="1"/>
    </xf>
    <xf numFmtId="1" fontId="11" fillId="5" borderId="2" xfId="30" applyNumberFormat="1" applyFont="1" applyFill="1" applyBorder="1" applyProtection="1">
      <alignment horizontal="center" vertical="top" shrinkToFit="1"/>
    </xf>
    <xf numFmtId="0" fontId="10" fillId="5" borderId="10" xfId="48" applyNumberFormat="1" applyFont="1" applyFill="1" applyBorder="1" applyAlignment="1" applyProtection="1">
      <alignment vertical="top" wrapText="1"/>
    </xf>
    <xf numFmtId="0" fontId="11" fillId="5" borderId="1" xfId="2" applyNumberFormat="1" applyFont="1" applyFill="1" applyProtection="1"/>
    <xf numFmtId="0" fontId="11" fillId="5" borderId="10" xfId="48" applyNumberFormat="1" applyFont="1" applyFill="1" applyBorder="1" applyAlignment="1" applyProtection="1">
      <alignment vertical="top" wrapText="1"/>
    </xf>
    <xf numFmtId="164" fontId="15" fillId="5" borderId="4" xfId="28" applyNumberFormat="1" applyFont="1" applyFill="1" applyBorder="1" applyAlignment="1" applyProtection="1">
      <alignment horizontal="center" vertical="center" wrapText="1"/>
    </xf>
    <xf numFmtId="164" fontId="11" fillId="6" borderId="2" xfId="31" applyNumberFormat="1" applyFont="1" applyFill="1" applyBorder="1" applyProtection="1">
      <alignment horizontal="right" vertical="top" shrinkToFit="1"/>
    </xf>
    <xf numFmtId="164" fontId="10" fillId="6" borderId="2" xfId="31" applyNumberFormat="1" applyFont="1" applyFill="1" applyBorder="1" applyProtection="1">
      <alignment horizontal="right" vertical="top" shrinkToFit="1"/>
    </xf>
    <xf numFmtId="164" fontId="11" fillId="6" borderId="12" xfId="31" applyNumberFormat="1" applyFont="1" applyFill="1" applyBorder="1" applyProtection="1">
      <alignment horizontal="right" vertical="top" shrinkToFit="1"/>
    </xf>
    <xf numFmtId="164" fontId="11" fillId="6" borderId="9" xfId="31" applyNumberFormat="1" applyFont="1" applyFill="1" applyBorder="1" applyProtection="1">
      <alignment horizontal="right" vertical="top" shrinkToFit="1"/>
    </xf>
    <xf numFmtId="164" fontId="10" fillId="6" borderId="9" xfId="31" applyNumberFormat="1" applyFont="1" applyFill="1" applyBorder="1" applyProtection="1">
      <alignment horizontal="right" vertical="top" shrinkToFit="1"/>
    </xf>
    <xf numFmtId="164" fontId="11" fillId="6" borderId="13" xfId="31" applyNumberFormat="1" applyFont="1" applyFill="1" applyBorder="1" applyProtection="1">
      <alignment horizontal="right" vertical="top" shrinkToFit="1"/>
    </xf>
    <xf numFmtId="0" fontId="5" fillId="5" borderId="1" xfId="1" applyNumberFormat="1" applyFont="1" applyFill="1" applyProtection="1">
      <alignment wrapText="1"/>
    </xf>
    <xf numFmtId="0" fontId="5" fillId="5" borderId="1" xfId="1" applyFont="1" applyFill="1">
      <alignment wrapText="1"/>
    </xf>
    <xf numFmtId="0" fontId="12" fillId="5" borderId="1" xfId="3" applyNumberFormat="1" applyFont="1" applyFill="1" applyAlignment="1" applyProtection="1">
      <alignment horizontal="center" wrapText="1"/>
    </xf>
    <xf numFmtId="0" fontId="7" fillId="5" borderId="1" xfId="4" applyNumberFormat="1" applyFont="1" applyFill="1" applyProtection="1">
      <alignment horizontal="center"/>
    </xf>
    <xf numFmtId="0" fontId="7" fillId="5" borderId="1" xfId="4" applyFont="1" applyFill="1">
      <alignment horizontal="center"/>
    </xf>
    <xf numFmtId="0" fontId="5" fillId="5" borderId="1" xfId="5" applyNumberFormat="1" applyFont="1" applyFill="1" applyProtection="1">
      <alignment horizontal="right"/>
    </xf>
    <xf numFmtId="0" fontId="5" fillId="5" borderId="1" xfId="5" applyFont="1" applyFill="1">
      <alignment horizontal="right"/>
    </xf>
    <xf numFmtId="0" fontId="15" fillId="5" borderId="6" xfId="6" applyNumberFormat="1" applyFont="1" applyFill="1" applyBorder="1" applyProtection="1">
      <alignment horizontal="center" vertical="center" wrapText="1"/>
    </xf>
    <xf numFmtId="0" fontId="15" fillId="5" borderId="15" xfId="6" applyNumberFormat="1" applyFont="1" applyFill="1" applyBorder="1" applyProtection="1">
      <alignment horizontal="center" vertical="center" wrapText="1"/>
    </xf>
    <xf numFmtId="0" fontId="15" fillId="5" borderId="8" xfId="6" applyFont="1" applyFill="1" applyBorder="1">
      <alignment horizontal="center" vertical="center" wrapText="1"/>
    </xf>
    <xf numFmtId="0" fontId="15" fillId="5" borderId="7" xfId="9" applyNumberFormat="1" applyFont="1" applyFill="1" applyBorder="1" applyProtection="1">
      <alignment horizontal="center" vertical="center" wrapText="1"/>
    </xf>
    <xf numFmtId="0" fontId="15" fillId="5" borderId="3" xfId="9" applyNumberFormat="1" applyFont="1" applyFill="1" applyBorder="1" applyProtection="1">
      <alignment horizontal="center" vertical="center" wrapText="1"/>
    </xf>
    <xf numFmtId="0" fontId="15" fillId="5" borderId="2" xfId="9" applyFont="1" applyFill="1" applyBorder="1">
      <alignment horizontal="center" vertical="center" wrapText="1"/>
    </xf>
    <xf numFmtId="0" fontId="15" fillId="6" borderId="4" xfId="28" applyNumberFormat="1" applyFont="1" applyFill="1" applyBorder="1" applyAlignment="1" applyProtection="1">
      <alignment horizontal="center" vertical="center" wrapText="1"/>
    </xf>
    <xf numFmtId="0" fontId="15" fillId="5" borderId="14" xfId="28" applyNumberFormat="1" applyFont="1" applyFill="1" applyBorder="1" applyAlignment="1" applyProtection="1">
      <alignment horizontal="center" vertical="center" wrapText="1"/>
    </xf>
    <xf numFmtId="0" fontId="15" fillId="5" borderId="16" xfId="28" applyNumberFormat="1" applyFont="1" applyFill="1" applyBorder="1" applyAlignment="1" applyProtection="1">
      <alignment horizontal="center" vertical="center" wrapText="1"/>
    </xf>
    <xf numFmtId="0" fontId="15" fillId="5" borderId="3" xfId="28" applyNumberFormat="1" applyFont="1" applyFill="1" applyBorder="1" applyAlignment="1" applyProtection="1">
      <alignment horizontal="center" vertical="center" wrapText="1"/>
    </xf>
    <xf numFmtId="164" fontId="15" fillId="5" borderId="18" xfId="28" applyNumberFormat="1" applyFont="1" applyFill="1" applyBorder="1" applyAlignment="1" applyProtection="1">
      <alignment horizontal="center" vertical="center" wrapText="1"/>
    </xf>
    <xf numFmtId="164" fontId="15" fillId="5" borderId="17" xfId="28" applyNumberFormat="1" applyFont="1" applyFill="1" applyBorder="1" applyAlignment="1" applyProtection="1">
      <alignment horizontal="center" vertical="center" wrapText="1"/>
    </xf>
    <xf numFmtId="164" fontId="15" fillId="5" borderId="19" xfId="28" applyNumberFormat="1" applyFont="1" applyFill="1" applyBorder="1" applyAlignment="1" applyProtection="1">
      <alignment horizontal="center" vertical="center" wrapText="1"/>
    </xf>
    <xf numFmtId="164" fontId="15" fillId="6" borderId="5" xfId="28" applyNumberFormat="1" applyFont="1" applyFill="1" applyBorder="1" applyAlignment="1">
      <alignment horizontal="center" vertical="center" wrapText="1"/>
    </xf>
    <xf numFmtId="164" fontId="15" fillId="6" borderId="20" xfId="28" applyNumberFormat="1" applyFont="1" applyFill="1" applyBorder="1" applyAlignment="1">
      <alignment horizontal="center" vertical="center" wrapText="1"/>
    </xf>
    <xf numFmtId="0" fontId="11" fillId="5" borderId="11" xfId="33" applyNumberFormat="1" applyFont="1" applyFill="1" applyBorder="1" applyProtection="1">
      <alignment horizontal="left"/>
    </xf>
    <xf numFmtId="0" fontId="11" fillId="5" borderId="12" xfId="33" applyFont="1" applyFill="1" applyBorder="1">
      <alignment horizontal="left"/>
    </xf>
    <xf numFmtId="0" fontId="15" fillId="5" borderId="7" xfId="28" applyNumberFormat="1" applyFont="1" applyFill="1" applyBorder="1" applyProtection="1">
      <alignment horizontal="center" vertical="center" wrapText="1"/>
    </xf>
    <xf numFmtId="0" fontId="15" fillId="5" borderId="3" xfId="28" applyNumberFormat="1" applyFont="1" applyFill="1" applyBorder="1" applyProtection="1">
      <alignment horizontal="center" vertical="center" wrapText="1"/>
    </xf>
    <xf numFmtId="0" fontId="15" fillId="5" borderId="2" xfId="28" applyFont="1" applyFill="1" applyBorder="1">
      <alignment horizontal="center" vertical="center" wrapText="1"/>
    </xf>
    <xf numFmtId="164" fontId="15" fillId="5" borderId="7" xfId="28" applyNumberFormat="1" applyFont="1" applyFill="1" applyBorder="1" applyProtection="1">
      <alignment horizontal="center" vertical="center" wrapText="1"/>
    </xf>
    <xf numFmtId="164" fontId="15" fillId="5" borderId="3" xfId="28" applyNumberFormat="1" applyFont="1" applyFill="1" applyBorder="1" applyProtection="1">
      <alignment horizontal="center" vertical="center" wrapText="1"/>
    </xf>
    <xf numFmtId="164" fontId="15" fillId="5" borderId="2" xfId="28" applyNumberFormat="1" applyFont="1" applyFill="1" applyBorder="1">
      <alignment horizontal="center" vertical="center" wrapText="1"/>
    </xf>
    <xf numFmtId="164" fontId="15" fillId="6" borderId="7" xfId="28" applyNumberFormat="1" applyFont="1" applyFill="1" applyBorder="1" applyProtection="1">
      <alignment horizontal="center" vertical="center" wrapText="1"/>
    </xf>
    <xf numFmtId="164" fontId="15" fillId="6" borderId="3" xfId="28" applyNumberFormat="1" applyFont="1" applyFill="1" applyBorder="1" applyProtection="1">
      <alignment horizontal="center" vertical="center" wrapText="1"/>
    </xf>
    <xf numFmtId="164" fontId="15" fillId="6" borderId="2" xfId="28" applyNumberFormat="1" applyFont="1" applyFill="1" applyBorder="1">
      <alignment horizontal="center" vertical="center" wrapText="1"/>
    </xf>
  </cellXfs>
  <cellStyles count="50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showGridLines="0" zoomScaleNormal="100" zoomScaleSheetLayoutView="100" workbookViewId="0">
      <selection activeCell="D5" sqref="D5:D7"/>
    </sheetView>
  </sheetViews>
  <sheetFormatPr defaultRowHeight="15" outlineLevelRow="1" x14ac:dyDescent="0.25"/>
  <cols>
    <col min="1" max="1" width="40" style="2" customWidth="1"/>
    <col min="2" max="2" width="10.7109375" style="2" customWidth="1"/>
    <col min="3" max="3" width="10.28515625" style="2" customWidth="1"/>
    <col min="4" max="4" width="10.85546875" style="8" customWidth="1"/>
    <col min="5" max="5" width="11.28515625" style="2" customWidth="1"/>
    <col min="6" max="6" width="10.140625" style="22" customWidth="1"/>
    <col min="7" max="7" width="11.140625" style="8" customWidth="1"/>
    <col min="8" max="8" width="6.5703125" style="8" customWidth="1"/>
    <col min="9" max="9" width="11.140625" style="8" customWidth="1"/>
    <col min="10" max="10" width="5.85546875" style="8" customWidth="1"/>
    <col min="11" max="11" width="11.140625" style="8" customWidth="1"/>
    <col min="12" max="12" width="6.28515625" style="8" customWidth="1"/>
    <col min="13" max="13" width="12.42578125" style="22" customWidth="1"/>
    <col min="14" max="14" width="12.5703125" style="22" customWidth="1"/>
    <col min="15" max="15" width="9.140625" style="2" customWidth="1"/>
    <col min="16" max="18" width="25.85546875" style="2" customWidth="1"/>
    <col min="19" max="16384" width="9.140625" style="2"/>
  </cols>
  <sheetData>
    <row r="1" spans="1:15" x14ac:dyDescent="0.25">
      <c r="A1" s="35"/>
      <c r="B1" s="36"/>
      <c r="C1" s="6"/>
      <c r="D1" s="7"/>
      <c r="E1" s="6"/>
      <c r="F1" s="21"/>
      <c r="G1" s="7"/>
      <c r="H1" s="7"/>
      <c r="I1" s="7"/>
      <c r="J1" s="7"/>
      <c r="K1" s="7"/>
      <c r="L1" s="7"/>
      <c r="M1" s="21"/>
      <c r="N1" s="21"/>
      <c r="O1" s="1"/>
    </row>
    <row r="2" spans="1:15" ht="15.75" x14ac:dyDescent="0.25">
      <c r="A2" s="37" t="s">
        <v>91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1"/>
    </row>
    <row r="3" spans="1:15" ht="15.75" x14ac:dyDescent="0.25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1"/>
    </row>
    <row r="4" spans="1:15" x14ac:dyDescent="0.25">
      <c r="A4" s="40" t="s">
        <v>87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1"/>
    </row>
    <row r="5" spans="1:15" ht="19.5" customHeight="1" x14ac:dyDescent="0.25">
      <c r="A5" s="42" t="s">
        <v>0</v>
      </c>
      <c r="B5" s="45" t="s">
        <v>1</v>
      </c>
      <c r="C5" s="59" t="s">
        <v>92</v>
      </c>
      <c r="D5" s="62" t="s">
        <v>102</v>
      </c>
      <c r="E5" s="49" t="s">
        <v>96</v>
      </c>
      <c r="F5" s="65" t="s">
        <v>93</v>
      </c>
      <c r="G5" s="52" t="s">
        <v>88</v>
      </c>
      <c r="H5" s="54"/>
      <c r="I5" s="54"/>
      <c r="J5" s="54"/>
      <c r="K5" s="54"/>
      <c r="L5" s="53"/>
      <c r="M5" s="48" t="s">
        <v>98</v>
      </c>
      <c r="N5" s="48"/>
      <c r="O5" s="6"/>
    </row>
    <row r="6" spans="1:15" ht="19.5" customHeight="1" x14ac:dyDescent="0.25">
      <c r="A6" s="43"/>
      <c r="B6" s="46"/>
      <c r="C6" s="60"/>
      <c r="D6" s="63"/>
      <c r="E6" s="50"/>
      <c r="F6" s="66"/>
      <c r="G6" s="52" t="s">
        <v>94</v>
      </c>
      <c r="H6" s="53"/>
      <c r="I6" s="52" t="s">
        <v>100</v>
      </c>
      <c r="J6" s="53"/>
      <c r="K6" s="52" t="s">
        <v>101</v>
      </c>
      <c r="L6" s="53"/>
      <c r="M6" s="55" t="s">
        <v>45</v>
      </c>
      <c r="N6" s="55" t="s">
        <v>95</v>
      </c>
      <c r="O6" s="6"/>
    </row>
    <row r="7" spans="1:15" ht="19.5" customHeight="1" x14ac:dyDescent="0.25">
      <c r="A7" s="44"/>
      <c r="B7" s="47"/>
      <c r="C7" s="61"/>
      <c r="D7" s="64"/>
      <c r="E7" s="51"/>
      <c r="F7" s="67"/>
      <c r="G7" s="28" t="s">
        <v>89</v>
      </c>
      <c r="H7" s="28" t="s">
        <v>90</v>
      </c>
      <c r="I7" s="28" t="s">
        <v>89</v>
      </c>
      <c r="J7" s="28" t="s">
        <v>90</v>
      </c>
      <c r="K7" s="28" t="s">
        <v>89</v>
      </c>
      <c r="L7" s="28" t="s">
        <v>90</v>
      </c>
      <c r="M7" s="56"/>
      <c r="N7" s="56"/>
      <c r="O7" s="6"/>
    </row>
    <row r="8" spans="1:15" s="4" customFormat="1" ht="25.5" x14ac:dyDescent="0.2">
      <c r="A8" s="23" t="s">
        <v>77</v>
      </c>
      <c r="B8" s="24" t="s">
        <v>2</v>
      </c>
      <c r="C8" s="11">
        <f>SUM(C9:C16)</f>
        <v>34768.800000000003</v>
      </c>
      <c r="D8" s="11">
        <f t="shared" ref="D8:N8" si="0">SUM(D9:D16)</f>
        <v>59621</v>
      </c>
      <c r="E8" s="11">
        <f>SUM(E9:E16)</f>
        <v>58860.7</v>
      </c>
      <c r="F8" s="29">
        <f t="shared" si="0"/>
        <v>55545.700000000004</v>
      </c>
      <c r="G8" s="19">
        <f t="shared" ref="G8:G50" si="1">F8-C8</f>
        <v>20776.900000000001</v>
      </c>
      <c r="H8" s="19">
        <f t="shared" ref="H8:H42" si="2">F8/C8*100</f>
        <v>159.75731115252756</v>
      </c>
      <c r="I8" s="19">
        <f>F8-D8</f>
        <v>-4075.2999999999956</v>
      </c>
      <c r="J8" s="19">
        <f>F8/D8*100</f>
        <v>93.164656748461113</v>
      </c>
      <c r="K8" s="19">
        <f>F8-E8</f>
        <v>-3314.9999999999927</v>
      </c>
      <c r="L8" s="19">
        <f>F8/E8*100</f>
        <v>94.368058823629369</v>
      </c>
      <c r="M8" s="29">
        <f t="shared" si="0"/>
        <v>24309.7</v>
      </c>
      <c r="N8" s="32">
        <f t="shared" si="0"/>
        <v>24110.3</v>
      </c>
      <c r="O8" s="26"/>
    </row>
    <row r="9" spans="1:15" outlineLevel="1" x14ac:dyDescent="0.25">
      <c r="A9" s="15" t="s">
        <v>46</v>
      </c>
      <c r="B9" s="16" t="s">
        <v>3</v>
      </c>
      <c r="C9" s="14">
        <v>489</v>
      </c>
      <c r="D9" s="14">
        <v>8426.5</v>
      </c>
      <c r="E9" s="14">
        <v>8426.5</v>
      </c>
      <c r="F9" s="30">
        <v>8324.4</v>
      </c>
      <c r="G9" s="20">
        <f t="shared" si="1"/>
        <v>7835.4</v>
      </c>
      <c r="H9" s="20">
        <f t="shared" si="2"/>
        <v>1702.3312883435583</v>
      </c>
      <c r="I9" s="20">
        <f t="shared" ref="I9:I50" si="3">F9-D9</f>
        <v>-102.10000000000036</v>
      </c>
      <c r="J9" s="20">
        <f t="shared" ref="J9:J50" si="4">F9/D9*100</f>
        <v>98.788346288494623</v>
      </c>
      <c r="K9" s="20">
        <f t="shared" ref="K9:K50" si="5">F9-E9</f>
        <v>-102.10000000000036</v>
      </c>
      <c r="L9" s="20">
        <f t="shared" ref="L9:L50" si="6">F9/E9*100</f>
        <v>98.788346288494623</v>
      </c>
      <c r="M9" s="30">
        <v>8246.5</v>
      </c>
      <c r="N9" s="33">
        <v>8257.9</v>
      </c>
      <c r="O9" s="6"/>
    </row>
    <row r="10" spans="1:15" ht="38.25" outlineLevel="1" x14ac:dyDescent="0.25">
      <c r="A10" s="15" t="s">
        <v>47</v>
      </c>
      <c r="B10" s="16" t="s">
        <v>4</v>
      </c>
      <c r="C10" s="14">
        <v>2576.1999999999998</v>
      </c>
      <c r="D10" s="14">
        <v>6217.6</v>
      </c>
      <c r="E10" s="14">
        <v>6217.6</v>
      </c>
      <c r="F10" s="30">
        <v>17024.2</v>
      </c>
      <c r="G10" s="20">
        <f t="shared" si="1"/>
        <v>14448</v>
      </c>
      <c r="H10" s="20">
        <f t="shared" si="2"/>
        <v>660.82602282431492</v>
      </c>
      <c r="I10" s="20">
        <f t="shared" si="3"/>
        <v>10806.6</v>
      </c>
      <c r="J10" s="20">
        <f t="shared" si="4"/>
        <v>273.80661348430266</v>
      </c>
      <c r="K10" s="20">
        <f t="shared" si="5"/>
        <v>10806.6</v>
      </c>
      <c r="L10" s="20">
        <f t="shared" si="6"/>
        <v>273.80661348430266</v>
      </c>
      <c r="M10" s="30">
        <v>5430.1</v>
      </c>
      <c r="N10" s="33">
        <v>5419.4</v>
      </c>
      <c r="O10" s="6"/>
    </row>
    <row r="11" spans="1:15" ht="38.25" outlineLevel="1" x14ac:dyDescent="0.25">
      <c r="A11" s="15" t="s">
        <v>48</v>
      </c>
      <c r="B11" s="16" t="s">
        <v>5</v>
      </c>
      <c r="C11" s="14">
        <v>213.2</v>
      </c>
      <c r="D11" s="14">
        <v>100</v>
      </c>
      <c r="E11" s="14">
        <v>100</v>
      </c>
      <c r="F11" s="30">
        <v>300</v>
      </c>
      <c r="G11" s="20">
        <f t="shared" si="1"/>
        <v>86.800000000000011</v>
      </c>
      <c r="H11" s="20">
        <f t="shared" si="2"/>
        <v>140.71294559099439</v>
      </c>
      <c r="I11" s="20">
        <f t="shared" si="3"/>
        <v>200</v>
      </c>
      <c r="J11" s="20">
        <f t="shared" si="4"/>
        <v>300</v>
      </c>
      <c r="K11" s="20">
        <f t="shared" si="5"/>
        <v>200</v>
      </c>
      <c r="L11" s="20">
        <f t="shared" si="6"/>
        <v>300</v>
      </c>
      <c r="M11" s="30">
        <v>300</v>
      </c>
      <c r="N11" s="33">
        <v>300</v>
      </c>
      <c r="O11" s="6"/>
    </row>
    <row r="12" spans="1:15" ht="38.25" outlineLevel="1" x14ac:dyDescent="0.25">
      <c r="A12" s="15" t="s">
        <v>49</v>
      </c>
      <c r="B12" s="16" t="s">
        <v>6</v>
      </c>
      <c r="C12" s="14">
        <v>5808</v>
      </c>
      <c r="D12" s="14">
        <v>7068.5</v>
      </c>
      <c r="E12" s="14">
        <v>6308.2</v>
      </c>
      <c r="F12" s="30">
        <v>7864.4</v>
      </c>
      <c r="G12" s="20">
        <f t="shared" si="1"/>
        <v>2056.3999999999996</v>
      </c>
      <c r="H12" s="20">
        <f t="shared" si="2"/>
        <v>135.40633608815426</v>
      </c>
      <c r="I12" s="20">
        <f t="shared" si="3"/>
        <v>795.89999999999964</v>
      </c>
      <c r="J12" s="20">
        <f t="shared" si="4"/>
        <v>111.25981467072221</v>
      </c>
      <c r="K12" s="20">
        <f t="shared" si="5"/>
        <v>1556.1999999999998</v>
      </c>
      <c r="L12" s="20">
        <f t="shared" si="6"/>
        <v>124.66947782251671</v>
      </c>
      <c r="M12" s="30">
        <v>8124.5</v>
      </c>
      <c r="N12" s="33">
        <v>7924.4</v>
      </c>
      <c r="O12" s="7"/>
    </row>
    <row r="13" spans="1:15" ht="25.5" outlineLevel="1" x14ac:dyDescent="0.25">
      <c r="A13" s="15" t="s">
        <v>50</v>
      </c>
      <c r="B13" s="16" t="s">
        <v>7</v>
      </c>
      <c r="C13" s="14">
        <v>2507.4</v>
      </c>
      <c r="D13" s="14">
        <v>1301.4000000000001</v>
      </c>
      <c r="E13" s="14">
        <v>1301.4000000000001</v>
      </c>
      <c r="F13" s="30">
        <v>440.4</v>
      </c>
      <c r="G13" s="20">
        <f t="shared" si="1"/>
        <v>-2067</v>
      </c>
      <c r="H13" s="20">
        <f t="shared" si="2"/>
        <v>17.564010528834647</v>
      </c>
      <c r="I13" s="20">
        <f t="shared" si="3"/>
        <v>-861.00000000000011</v>
      </c>
      <c r="J13" s="20">
        <f t="shared" si="4"/>
        <v>33.840479483633004</v>
      </c>
      <c r="K13" s="20">
        <f t="shared" si="5"/>
        <v>-861.00000000000011</v>
      </c>
      <c r="L13" s="20">
        <f t="shared" si="6"/>
        <v>33.840479483633004</v>
      </c>
      <c r="M13" s="30">
        <v>440.4</v>
      </c>
      <c r="N13" s="33">
        <v>440.4</v>
      </c>
      <c r="O13" s="6"/>
    </row>
    <row r="14" spans="1:15" ht="25.5" outlineLevel="1" x14ac:dyDescent="0.25">
      <c r="A14" s="15" t="s">
        <v>51</v>
      </c>
      <c r="B14" s="16" t="s">
        <v>8</v>
      </c>
      <c r="C14" s="14">
        <v>2605.6</v>
      </c>
      <c r="D14" s="14">
        <v>904.4</v>
      </c>
      <c r="E14" s="14">
        <v>904.4</v>
      </c>
      <c r="F14" s="30">
        <v>904.4</v>
      </c>
      <c r="G14" s="20">
        <f t="shared" si="1"/>
        <v>-1701.1999999999998</v>
      </c>
      <c r="H14" s="20">
        <f t="shared" si="2"/>
        <v>34.70985569542524</v>
      </c>
      <c r="I14" s="20">
        <f t="shared" si="3"/>
        <v>0</v>
      </c>
      <c r="J14" s="20">
        <f t="shared" si="4"/>
        <v>100</v>
      </c>
      <c r="K14" s="20">
        <f t="shared" si="5"/>
        <v>0</v>
      </c>
      <c r="L14" s="20">
        <f t="shared" si="6"/>
        <v>100</v>
      </c>
      <c r="M14" s="30">
        <v>904.4</v>
      </c>
      <c r="N14" s="33">
        <v>904.4</v>
      </c>
      <c r="O14" s="6"/>
    </row>
    <row r="15" spans="1:15" ht="25.5" outlineLevel="1" x14ac:dyDescent="0.25">
      <c r="A15" s="15" t="s">
        <v>52</v>
      </c>
      <c r="B15" s="16" t="s">
        <v>9</v>
      </c>
      <c r="C15" s="14">
        <v>20137.099999999999</v>
      </c>
      <c r="D15" s="14">
        <v>34402.6</v>
      </c>
      <c r="E15" s="14">
        <v>34402.6</v>
      </c>
      <c r="F15" s="30">
        <v>19653.5</v>
      </c>
      <c r="G15" s="20">
        <f t="shared" si="1"/>
        <v>-483.59999999999854</v>
      </c>
      <c r="H15" s="20">
        <f t="shared" si="2"/>
        <v>97.598462539293152</v>
      </c>
      <c r="I15" s="20">
        <f t="shared" si="3"/>
        <v>-14749.099999999999</v>
      </c>
      <c r="J15" s="20">
        <f t="shared" si="4"/>
        <v>57.127949631713882</v>
      </c>
      <c r="K15" s="20">
        <f t="shared" si="5"/>
        <v>-14749.099999999999</v>
      </c>
      <c r="L15" s="20">
        <f t="shared" si="6"/>
        <v>57.127949631713882</v>
      </c>
      <c r="M15" s="30">
        <v>363.8</v>
      </c>
      <c r="N15" s="33">
        <v>363.8</v>
      </c>
      <c r="O15" s="6"/>
    </row>
    <row r="16" spans="1:15" ht="25.5" outlineLevel="1" x14ac:dyDescent="0.25">
      <c r="A16" s="15" t="s">
        <v>53</v>
      </c>
      <c r="B16" s="16" t="s">
        <v>10</v>
      </c>
      <c r="C16" s="14">
        <v>432.3</v>
      </c>
      <c r="D16" s="14">
        <v>1200</v>
      </c>
      <c r="E16" s="14">
        <v>1200</v>
      </c>
      <c r="F16" s="30">
        <v>1034.4000000000001</v>
      </c>
      <c r="G16" s="20">
        <f t="shared" si="1"/>
        <v>602.10000000000014</v>
      </c>
      <c r="H16" s="20">
        <f t="shared" si="2"/>
        <v>239.27827897293548</v>
      </c>
      <c r="I16" s="20">
        <f t="shared" si="3"/>
        <v>-165.59999999999991</v>
      </c>
      <c r="J16" s="20">
        <f t="shared" si="4"/>
        <v>86.200000000000017</v>
      </c>
      <c r="K16" s="20">
        <f t="shared" si="5"/>
        <v>-165.59999999999991</v>
      </c>
      <c r="L16" s="20">
        <f t="shared" si="6"/>
        <v>86.200000000000017</v>
      </c>
      <c r="M16" s="30">
        <v>500</v>
      </c>
      <c r="N16" s="33">
        <v>500</v>
      </c>
      <c r="O16" s="6"/>
    </row>
    <row r="17" spans="1:15" s="4" customFormat="1" ht="25.5" x14ac:dyDescent="0.2">
      <c r="A17" s="23" t="s">
        <v>78</v>
      </c>
      <c r="B17" s="24" t="s">
        <v>11</v>
      </c>
      <c r="C17" s="11">
        <f>SUM(C18:C20)</f>
        <v>2157.5</v>
      </c>
      <c r="D17" s="11">
        <f t="shared" ref="D17:N17" si="7">SUM(D18:D20)</f>
        <v>1293.7</v>
      </c>
      <c r="E17" s="11">
        <f t="shared" si="7"/>
        <v>1293.7</v>
      </c>
      <c r="F17" s="29">
        <f t="shared" si="7"/>
        <v>1635.6</v>
      </c>
      <c r="G17" s="19">
        <f t="shared" si="1"/>
        <v>-521.90000000000009</v>
      </c>
      <c r="H17" s="19">
        <f t="shared" si="2"/>
        <v>75.809965237543452</v>
      </c>
      <c r="I17" s="19">
        <f t="shared" si="3"/>
        <v>341.89999999999986</v>
      </c>
      <c r="J17" s="19">
        <f t="shared" si="4"/>
        <v>126.42807451495707</v>
      </c>
      <c r="K17" s="19">
        <f t="shared" si="5"/>
        <v>341.89999999999986</v>
      </c>
      <c r="L17" s="19">
        <f t="shared" si="6"/>
        <v>126.42807451495707</v>
      </c>
      <c r="M17" s="29">
        <f>SUM(M18:M20)</f>
        <v>1508</v>
      </c>
      <c r="N17" s="32">
        <f t="shared" si="7"/>
        <v>1508</v>
      </c>
      <c r="O17" s="26"/>
    </row>
    <row r="18" spans="1:15" ht="51" outlineLevel="1" x14ac:dyDescent="0.25">
      <c r="A18" s="15" t="s">
        <v>54</v>
      </c>
      <c r="B18" s="16" t="s">
        <v>12</v>
      </c>
      <c r="C18" s="14">
        <v>571.9</v>
      </c>
      <c r="D18" s="14">
        <v>308</v>
      </c>
      <c r="E18" s="14">
        <v>308</v>
      </c>
      <c r="F18" s="30">
        <v>310</v>
      </c>
      <c r="G18" s="20">
        <f t="shared" si="1"/>
        <v>-261.89999999999998</v>
      </c>
      <c r="H18" s="20">
        <f t="shared" si="2"/>
        <v>54.205280643469145</v>
      </c>
      <c r="I18" s="20">
        <f t="shared" si="3"/>
        <v>2</v>
      </c>
      <c r="J18" s="20">
        <f t="shared" si="4"/>
        <v>100.64935064935065</v>
      </c>
      <c r="K18" s="20">
        <f t="shared" si="5"/>
        <v>2</v>
      </c>
      <c r="L18" s="20">
        <f t="shared" si="6"/>
        <v>100.64935064935065</v>
      </c>
      <c r="M18" s="30">
        <v>260</v>
      </c>
      <c r="N18" s="33">
        <v>260</v>
      </c>
      <c r="O18" s="6"/>
    </row>
    <row r="19" spans="1:15" ht="25.5" outlineLevel="1" x14ac:dyDescent="0.25">
      <c r="A19" s="15" t="s">
        <v>55</v>
      </c>
      <c r="B19" s="16" t="s">
        <v>13</v>
      </c>
      <c r="C19" s="14">
        <v>10</v>
      </c>
      <c r="D19" s="14">
        <v>100</v>
      </c>
      <c r="E19" s="14">
        <v>100</v>
      </c>
      <c r="F19" s="30">
        <v>100</v>
      </c>
      <c r="G19" s="20">
        <f t="shared" si="1"/>
        <v>90</v>
      </c>
      <c r="H19" s="20">
        <f t="shared" si="2"/>
        <v>1000</v>
      </c>
      <c r="I19" s="20">
        <f t="shared" si="3"/>
        <v>0</v>
      </c>
      <c r="J19" s="20">
        <f t="shared" si="4"/>
        <v>100</v>
      </c>
      <c r="K19" s="20">
        <f t="shared" si="5"/>
        <v>0</v>
      </c>
      <c r="L19" s="20">
        <f t="shared" si="6"/>
        <v>100</v>
      </c>
      <c r="M19" s="30">
        <v>100</v>
      </c>
      <c r="N19" s="33">
        <v>100</v>
      </c>
      <c r="O19" s="6"/>
    </row>
    <row r="20" spans="1:15" ht="38.25" outlineLevel="1" x14ac:dyDescent="0.25">
      <c r="A20" s="15" t="s">
        <v>56</v>
      </c>
      <c r="B20" s="16" t="s">
        <v>14</v>
      </c>
      <c r="C20" s="14">
        <v>1575.6</v>
      </c>
      <c r="D20" s="14">
        <v>885.7</v>
      </c>
      <c r="E20" s="14">
        <v>885.7</v>
      </c>
      <c r="F20" s="30">
        <v>1225.5999999999999</v>
      </c>
      <c r="G20" s="20">
        <f t="shared" si="1"/>
        <v>-350</v>
      </c>
      <c r="H20" s="20">
        <f t="shared" si="2"/>
        <v>77.786240162477782</v>
      </c>
      <c r="I20" s="20">
        <f t="shared" si="3"/>
        <v>339.89999999999986</v>
      </c>
      <c r="J20" s="20">
        <f t="shared" si="4"/>
        <v>138.37642542621654</v>
      </c>
      <c r="K20" s="20">
        <f t="shared" si="5"/>
        <v>339.89999999999986</v>
      </c>
      <c r="L20" s="20">
        <f t="shared" si="6"/>
        <v>138.37642542621654</v>
      </c>
      <c r="M20" s="30">
        <v>1148</v>
      </c>
      <c r="N20" s="33">
        <v>1148</v>
      </c>
      <c r="O20" s="6"/>
    </row>
    <row r="21" spans="1:15" s="4" customFormat="1" ht="38.25" x14ac:dyDescent="0.2">
      <c r="A21" s="23" t="s">
        <v>79</v>
      </c>
      <c r="B21" s="24" t="s">
        <v>15</v>
      </c>
      <c r="C21" s="11">
        <f>SUM(C22:C24)</f>
        <v>47905</v>
      </c>
      <c r="D21" s="11">
        <f t="shared" ref="D21:M21" si="8">SUM(D22:D24)</f>
        <v>117469.40000000001</v>
      </c>
      <c r="E21" s="11">
        <f t="shared" si="8"/>
        <v>117469.40000000001</v>
      </c>
      <c r="F21" s="29">
        <f>SUM(F22:F24)</f>
        <v>114784.40000000001</v>
      </c>
      <c r="G21" s="19">
        <f t="shared" si="1"/>
        <v>66879.400000000009</v>
      </c>
      <c r="H21" s="19">
        <f t="shared" si="2"/>
        <v>239.60839160839163</v>
      </c>
      <c r="I21" s="19">
        <f t="shared" si="3"/>
        <v>-2685</v>
      </c>
      <c r="J21" s="19">
        <f t="shared" si="4"/>
        <v>97.714298361956381</v>
      </c>
      <c r="K21" s="19">
        <f t="shared" si="5"/>
        <v>-2685</v>
      </c>
      <c r="L21" s="19">
        <f t="shared" si="6"/>
        <v>97.714298361956381</v>
      </c>
      <c r="M21" s="29">
        <f t="shared" si="8"/>
        <v>111020.79999999999</v>
      </c>
      <c r="N21" s="32">
        <f>SUM(N22:N24)</f>
        <v>111138.3</v>
      </c>
      <c r="O21" s="26"/>
    </row>
    <row r="22" spans="1:15" ht="38.25" outlineLevel="1" x14ac:dyDescent="0.25">
      <c r="A22" s="15" t="s">
        <v>57</v>
      </c>
      <c r="B22" s="16" t="s">
        <v>16</v>
      </c>
      <c r="C22" s="14">
        <v>38331.1</v>
      </c>
      <c r="D22" s="14">
        <v>107723.6</v>
      </c>
      <c r="E22" s="14">
        <v>107723.6</v>
      </c>
      <c r="F22" s="30">
        <v>104134.6</v>
      </c>
      <c r="G22" s="20">
        <f t="shared" si="1"/>
        <v>65803.5</v>
      </c>
      <c r="H22" s="20">
        <f t="shared" si="2"/>
        <v>271.67130606739698</v>
      </c>
      <c r="I22" s="20">
        <f t="shared" si="3"/>
        <v>-3589</v>
      </c>
      <c r="J22" s="20">
        <f t="shared" si="4"/>
        <v>96.668325232353908</v>
      </c>
      <c r="K22" s="20">
        <f t="shared" si="5"/>
        <v>-3589</v>
      </c>
      <c r="L22" s="20">
        <f t="shared" si="6"/>
        <v>96.668325232353908</v>
      </c>
      <c r="M22" s="30">
        <v>100069.9</v>
      </c>
      <c r="N22" s="33">
        <v>100304.3</v>
      </c>
      <c r="O22" s="6"/>
    </row>
    <row r="23" spans="1:15" ht="38.25" outlineLevel="1" x14ac:dyDescent="0.25">
      <c r="A23" s="15" t="s">
        <v>58</v>
      </c>
      <c r="B23" s="16" t="s">
        <v>17</v>
      </c>
      <c r="C23" s="14">
        <v>4978.3999999999996</v>
      </c>
      <c r="D23" s="14">
        <v>4618.5</v>
      </c>
      <c r="E23" s="14">
        <v>4668.5</v>
      </c>
      <c r="F23" s="30">
        <v>4544.2</v>
      </c>
      <c r="G23" s="20">
        <f t="shared" si="1"/>
        <v>-434.19999999999982</v>
      </c>
      <c r="H23" s="20">
        <f t="shared" si="2"/>
        <v>91.27832235256308</v>
      </c>
      <c r="I23" s="20">
        <f t="shared" si="3"/>
        <v>-74.300000000000182</v>
      </c>
      <c r="J23" s="20">
        <f t="shared" si="4"/>
        <v>98.391252571181127</v>
      </c>
      <c r="K23" s="20">
        <f t="shared" si="5"/>
        <v>-124.30000000000018</v>
      </c>
      <c r="L23" s="20">
        <f t="shared" si="6"/>
        <v>97.337474563564314</v>
      </c>
      <c r="M23" s="30">
        <v>4720.3999999999996</v>
      </c>
      <c r="N23" s="33">
        <v>5027.8</v>
      </c>
      <c r="O23" s="6"/>
    </row>
    <row r="24" spans="1:15" ht="38.25" outlineLevel="1" x14ac:dyDescent="0.25">
      <c r="A24" s="15" t="s">
        <v>59</v>
      </c>
      <c r="B24" s="16" t="s">
        <v>18</v>
      </c>
      <c r="C24" s="14">
        <v>4595.5</v>
      </c>
      <c r="D24" s="14">
        <v>5127.3</v>
      </c>
      <c r="E24" s="14">
        <v>5077.3</v>
      </c>
      <c r="F24" s="30">
        <v>6105.6</v>
      </c>
      <c r="G24" s="20">
        <f t="shared" si="1"/>
        <v>1510.1000000000004</v>
      </c>
      <c r="H24" s="20">
        <f t="shared" si="2"/>
        <v>132.86040691981287</v>
      </c>
      <c r="I24" s="20">
        <f t="shared" si="3"/>
        <v>978.30000000000018</v>
      </c>
      <c r="J24" s="20">
        <f t="shared" si="4"/>
        <v>119.08021765841671</v>
      </c>
      <c r="K24" s="20">
        <f t="shared" si="5"/>
        <v>1028.3000000000002</v>
      </c>
      <c r="L24" s="20">
        <f t="shared" si="6"/>
        <v>120.252890315719</v>
      </c>
      <c r="M24" s="30">
        <v>6230.5</v>
      </c>
      <c r="N24" s="33">
        <v>5806.2</v>
      </c>
      <c r="O24" s="6"/>
    </row>
    <row r="25" spans="1:15" s="4" customFormat="1" ht="38.25" x14ac:dyDescent="0.2">
      <c r="A25" s="23" t="s">
        <v>80</v>
      </c>
      <c r="B25" s="24" t="s">
        <v>19</v>
      </c>
      <c r="C25" s="11">
        <f>SUM(C26:C32)</f>
        <v>338386.5</v>
      </c>
      <c r="D25" s="11">
        <f t="shared" ref="D25:N25" si="9">SUM(D26:D32)</f>
        <v>427223.4</v>
      </c>
      <c r="E25" s="11">
        <f t="shared" si="9"/>
        <v>427223.4</v>
      </c>
      <c r="F25" s="29">
        <f t="shared" si="9"/>
        <v>461860.2</v>
      </c>
      <c r="G25" s="19">
        <f t="shared" si="1"/>
        <v>123473.70000000001</v>
      </c>
      <c r="H25" s="19">
        <f t="shared" si="2"/>
        <v>136.48895567642327</v>
      </c>
      <c r="I25" s="19">
        <f t="shared" si="3"/>
        <v>34636.799999999988</v>
      </c>
      <c r="J25" s="19">
        <f t="shared" si="4"/>
        <v>108.10742108227218</v>
      </c>
      <c r="K25" s="19">
        <f t="shared" si="5"/>
        <v>34636.799999999988</v>
      </c>
      <c r="L25" s="19">
        <f t="shared" si="6"/>
        <v>108.10742108227218</v>
      </c>
      <c r="M25" s="29">
        <f t="shared" si="9"/>
        <v>313125.90000000002</v>
      </c>
      <c r="N25" s="32">
        <f t="shared" si="9"/>
        <v>312881</v>
      </c>
      <c r="O25" s="26"/>
    </row>
    <row r="26" spans="1:15" ht="25.5" outlineLevel="1" x14ac:dyDescent="0.25">
      <c r="A26" s="15" t="s">
        <v>60</v>
      </c>
      <c r="B26" s="16" t="s">
        <v>20</v>
      </c>
      <c r="C26" s="14">
        <v>175838.3</v>
      </c>
      <c r="D26" s="14">
        <v>172844.3</v>
      </c>
      <c r="E26" s="14">
        <v>172844.3</v>
      </c>
      <c r="F26" s="30">
        <v>168421.2</v>
      </c>
      <c r="G26" s="20">
        <f t="shared" si="1"/>
        <v>-7417.0999999999767</v>
      </c>
      <c r="H26" s="20">
        <f t="shared" si="2"/>
        <v>95.781863223199963</v>
      </c>
      <c r="I26" s="20">
        <f t="shared" si="3"/>
        <v>-4423.0999999999767</v>
      </c>
      <c r="J26" s="20">
        <f t="shared" si="4"/>
        <v>97.44099169020906</v>
      </c>
      <c r="K26" s="20">
        <f t="shared" si="5"/>
        <v>-4423.0999999999767</v>
      </c>
      <c r="L26" s="20">
        <f t="shared" si="6"/>
        <v>97.44099169020906</v>
      </c>
      <c r="M26" s="30">
        <v>167917.1</v>
      </c>
      <c r="N26" s="33">
        <v>167917.1</v>
      </c>
      <c r="O26" s="6"/>
    </row>
    <row r="27" spans="1:15" ht="38.25" outlineLevel="1" x14ac:dyDescent="0.25">
      <c r="A27" s="15" t="s">
        <v>61</v>
      </c>
      <c r="B27" s="16" t="s">
        <v>21</v>
      </c>
      <c r="C27" s="14">
        <v>15905.9</v>
      </c>
      <c r="D27" s="14">
        <v>17925.8</v>
      </c>
      <c r="E27" s="14">
        <v>17925.8</v>
      </c>
      <c r="F27" s="30">
        <v>17107.7</v>
      </c>
      <c r="G27" s="20">
        <f t="shared" si="1"/>
        <v>1201.8000000000011</v>
      </c>
      <c r="H27" s="20">
        <f t="shared" si="2"/>
        <v>107.55568688348349</v>
      </c>
      <c r="I27" s="20">
        <f t="shared" si="3"/>
        <v>-818.09999999999854</v>
      </c>
      <c r="J27" s="20">
        <f t="shared" si="4"/>
        <v>95.436186948420726</v>
      </c>
      <c r="K27" s="20">
        <f t="shared" si="5"/>
        <v>-818.09999999999854</v>
      </c>
      <c r="L27" s="20">
        <f t="shared" si="6"/>
        <v>95.436186948420726</v>
      </c>
      <c r="M27" s="30">
        <v>16125.5</v>
      </c>
      <c r="N27" s="33">
        <v>16254.2</v>
      </c>
      <c r="O27" s="6"/>
    </row>
    <row r="28" spans="1:15" ht="38.25" outlineLevel="1" x14ac:dyDescent="0.25">
      <c r="A28" s="15" t="s">
        <v>62</v>
      </c>
      <c r="B28" s="16" t="s">
        <v>22</v>
      </c>
      <c r="C28" s="14">
        <v>5739.4</v>
      </c>
      <c r="D28" s="14">
        <v>7796</v>
      </c>
      <c r="E28" s="14">
        <v>7796</v>
      </c>
      <c r="F28" s="30">
        <v>8746.5</v>
      </c>
      <c r="G28" s="20">
        <f t="shared" si="1"/>
        <v>3007.1000000000004</v>
      </c>
      <c r="H28" s="20">
        <f t="shared" si="2"/>
        <v>152.39397846464789</v>
      </c>
      <c r="I28" s="20">
        <f t="shared" si="3"/>
        <v>950.5</v>
      </c>
      <c r="J28" s="20">
        <f t="shared" si="4"/>
        <v>112.19214982042074</v>
      </c>
      <c r="K28" s="20">
        <f t="shared" si="5"/>
        <v>950.5</v>
      </c>
      <c r="L28" s="20">
        <f t="shared" si="6"/>
        <v>112.19214982042074</v>
      </c>
      <c r="M28" s="30">
        <v>8646.5</v>
      </c>
      <c r="N28" s="33">
        <v>8646.5</v>
      </c>
      <c r="O28" s="6"/>
    </row>
    <row r="29" spans="1:15" ht="38.25" outlineLevel="1" x14ac:dyDescent="0.25">
      <c r="A29" s="15" t="s">
        <v>63</v>
      </c>
      <c r="B29" s="16" t="s">
        <v>23</v>
      </c>
      <c r="C29" s="14">
        <v>1502.7</v>
      </c>
      <c r="D29" s="14">
        <v>83829.899999999994</v>
      </c>
      <c r="E29" s="14">
        <v>83829.899999999994</v>
      </c>
      <c r="F29" s="30">
        <v>500</v>
      </c>
      <c r="G29" s="20">
        <f t="shared" si="1"/>
        <v>-1002.7</v>
      </c>
      <c r="H29" s="20">
        <f t="shared" si="2"/>
        <v>33.273441139282625</v>
      </c>
      <c r="I29" s="20">
        <f t="shared" si="3"/>
        <v>-83329.899999999994</v>
      </c>
      <c r="J29" s="20">
        <f t="shared" si="4"/>
        <v>0.59644589818191363</v>
      </c>
      <c r="K29" s="20">
        <f t="shared" si="5"/>
        <v>-83329.899999999994</v>
      </c>
      <c r="L29" s="20">
        <f t="shared" si="6"/>
        <v>0.59644589818191363</v>
      </c>
      <c r="M29" s="30">
        <v>500</v>
      </c>
      <c r="N29" s="33">
        <v>500</v>
      </c>
      <c r="O29" s="6"/>
    </row>
    <row r="30" spans="1:15" ht="25.5" outlineLevel="1" x14ac:dyDescent="0.25">
      <c r="A30" s="15" t="s">
        <v>64</v>
      </c>
      <c r="B30" s="16" t="s">
        <v>24</v>
      </c>
      <c r="C30" s="14">
        <v>52141.599999999999</v>
      </c>
      <c r="D30" s="14">
        <v>56561</v>
      </c>
      <c r="E30" s="14">
        <v>56561</v>
      </c>
      <c r="F30" s="30">
        <v>52076.6</v>
      </c>
      <c r="G30" s="20">
        <f t="shared" si="1"/>
        <v>-65</v>
      </c>
      <c r="H30" s="20">
        <f t="shared" si="2"/>
        <v>99.875339460239047</v>
      </c>
      <c r="I30" s="20">
        <f t="shared" si="3"/>
        <v>-4484.4000000000015</v>
      </c>
      <c r="J30" s="20">
        <f t="shared" si="4"/>
        <v>92.0715687487845</v>
      </c>
      <c r="K30" s="20">
        <f t="shared" si="5"/>
        <v>-4484.4000000000015</v>
      </c>
      <c r="L30" s="20">
        <f t="shared" si="6"/>
        <v>92.0715687487845</v>
      </c>
      <c r="M30" s="30">
        <v>45652.1</v>
      </c>
      <c r="N30" s="33">
        <v>45246.7</v>
      </c>
      <c r="O30" s="6"/>
    </row>
    <row r="31" spans="1:15" ht="38.25" outlineLevel="1" x14ac:dyDescent="0.25">
      <c r="A31" s="15" t="s">
        <v>65</v>
      </c>
      <c r="B31" s="16" t="s">
        <v>25</v>
      </c>
      <c r="C31" s="14">
        <v>80486.2</v>
      </c>
      <c r="D31" s="14">
        <v>82530.2</v>
      </c>
      <c r="E31" s="14">
        <v>82530.2</v>
      </c>
      <c r="F31" s="30">
        <v>211395.5</v>
      </c>
      <c r="G31" s="20">
        <f t="shared" si="1"/>
        <v>130909.3</v>
      </c>
      <c r="H31" s="20">
        <f t="shared" si="2"/>
        <v>262.64813098394512</v>
      </c>
      <c r="I31" s="20">
        <f t="shared" si="3"/>
        <v>128865.3</v>
      </c>
      <c r="J31" s="20">
        <f t="shared" si="4"/>
        <v>256.14320575983095</v>
      </c>
      <c r="K31" s="20">
        <f t="shared" si="5"/>
        <v>128865.3</v>
      </c>
      <c r="L31" s="20">
        <f t="shared" si="6"/>
        <v>256.14320575983095</v>
      </c>
      <c r="M31" s="30">
        <v>69798.8</v>
      </c>
      <c r="N31" s="33">
        <v>69830.600000000006</v>
      </c>
      <c r="O31" s="6"/>
    </row>
    <row r="32" spans="1:15" ht="25.5" outlineLevel="1" x14ac:dyDescent="0.25">
      <c r="A32" s="15" t="s">
        <v>66</v>
      </c>
      <c r="B32" s="16" t="s">
        <v>26</v>
      </c>
      <c r="C32" s="14">
        <v>6772.4</v>
      </c>
      <c r="D32" s="14">
        <v>5736.2</v>
      </c>
      <c r="E32" s="14">
        <v>5736.2</v>
      </c>
      <c r="F32" s="30">
        <v>3612.7</v>
      </c>
      <c r="G32" s="20">
        <f t="shared" si="1"/>
        <v>-3159.7</v>
      </c>
      <c r="H32" s="20">
        <f t="shared" si="2"/>
        <v>53.3444569133542</v>
      </c>
      <c r="I32" s="20">
        <f t="shared" si="3"/>
        <v>-2123.5</v>
      </c>
      <c r="J32" s="20">
        <f t="shared" si="4"/>
        <v>62.980718942854153</v>
      </c>
      <c r="K32" s="20">
        <f t="shared" si="5"/>
        <v>-2123.5</v>
      </c>
      <c r="L32" s="20">
        <f t="shared" si="6"/>
        <v>62.980718942854153</v>
      </c>
      <c r="M32" s="30">
        <v>4485.8999999999996</v>
      </c>
      <c r="N32" s="33">
        <v>4485.8999999999996</v>
      </c>
      <c r="O32" s="6"/>
    </row>
    <row r="33" spans="1:15" s="4" customFormat="1" ht="25.5" x14ac:dyDescent="0.2">
      <c r="A33" s="23" t="s">
        <v>81</v>
      </c>
      <c r="B33" s="24" t="s">
        <v>27</v>
      </c>
      <c r="C33" s="17">
        <f>SUM(C34:C37)</f>
        <v>2277999.8000000003</v>
      </c>
      <c r="D33" s="11">
        <f t="shared" ref="D33:N33" si="10">SUM(D34:D37)</f>
        <v>2972837.0999999996</v>
      </c>
      <c r="E33" s="11">
        <f t="shared" si="10"/>
        <v>2972837.0999999996</v>
      </c>
      <c r="F33" s="29">
        <f t="shared" si="10"/>
        <v>2282015.8000000003</v>
      </c>
      <c r="G33" s="19">
        <f t="shared" si="1"/>
        <v>4016</v>
      </c>
      <c r="H33" s="19">
        <f t="shared" si="2"/>
        <v>100.17629501108824</v>
      </c>
      <c r="I33" s="19">
        <f t="shared" si="3"/>
        <v>-690821.29999999935</v>
      </c>
      <c r="J33" s="19">
        <f t="shared" si="4"/>
        <v>76.762221515602064</v>
      </c>
      <c r="K33" s="19">
        <f t="shared" si="5"/>
        <v>-690821.29999999935</v>
      </c>
      <c r="L33" s="19">
        <f t="shared" si="6"/>
        <v>76.762221515602064</v>
      </c>
      <c r="M33" s="29">
        <f t="shared" si="10"/>
        <v>2117871.2999999998</v>
      </c>
      <c r="N33" s="32">
        <f t="shared" si="10"/>
        <v>2151959.5</v>
      </c>
      <c r="O33" s="26"/>
    </row>
    <row r="34" spans="1:15" ht="25.5" outlineLevel="1" x14ac:dyDescent="0.25">
      <c r="A34" s="15" t="s">
        <v>67</v>
      </c>
      <c r="B34" s="16" t="s">
        <v>28</v>
      </c>
      <c r="C34" s="14">
        <v>2192414.7000000002</v>
      </c>
      <c r="D34" s="14">
        <v>2855834.3</v>
      </c>
      <c r="E34" s="14">
        <v>2855834.3</v>
      </c>
      <c r="F34" s="30">
        <v>2146716.2000000002</v>
      </c>
      <c r="G34" s="20">
        <f t="shared" si="1"/>
        <v>-45698.5</v>
      </c>
      <c r="H34" s="20">
        <f t="shared" si="2"/>
        <v>97.915608757777434</v>
      </c>
      <c r="I34" s="20">
        <f t="shared" si="3"/>
        <v>-709118.09999999963</v>
      </c>
      <c r="J34" s="20">
        <f t="shared" si="4"/>
        <v>75.169494252520195</v>
      </c>
      <c r="K34" s="20">
        <f t="shared" si="5"/>
        <v>-709118.09999999963</v>
      </c>
      <c r="L34" s="20">
        <f t="shared" si="6"/>
        <v>75.169494252520195</v>
      </c>
      <c r="M34" s="30">
        <v>1981784.9</v>
      </c>
      <c r="N34" s="33">
        <v>2008448.4</v>
      </c>
      <c r="O34" s="6"/>
    </row>
    <row r="35" spans="1:15" outlineLevel="1" x14ac:dyDescent="0.25">
      <c r="A35" s="15" t="s">
        <v>68</v>
      </c>
      <c r="B35" s="16" t="s">
        <v>29</v>
      </c>
      <c r="C35" s="14">
        <v>44769.4</v>
      </c>
      <c r="D35" s="14">
        <v>65805.899999999994</v>
      </c>
      <c r="E35" s="14">
        <v>65805.899999999994</v>
      </c>
      <c r="F35" s="30">
        <v>79933.899999999994</v>
      </c>
      <c r="G35" s="20">
        <f t="shared" si="1"/>
        <v>35164.499999999993</v>
      </c>
      <c r="H35" s="20">
        <f t="shared" si="2"/>
        <v>178.5458371119559</v>
      </c>
      <c r="I35" s="20">
        <f t="shared" si="3"/>
        <v>14128</v>
      </c>
      <c r="J35" s="20">
        <f t="shared" si="4"/>
        <v>121.46919957025131</v>
      </c>
      <c r="K35" s="20">
        <f t="shared" si="5"/>
        <v>14128</v>
      </c>
      <c r="L35" s="20">
        <f t="shared" si="6"/>
        <v>121.46919957025131</v>
      </c>
      <c r="M35" s="30">
        <v>82598.2</v>
      </c>
      <c r="N35" s="33">
        <v>83988.5</v>
      </c>
      <c r="O35" s="6"/>
    </row>
    <row r="36" spans="1:15" ht="25.5" outlineLevel="1" x14ac:dyDescent="0.25">
      <c r="A36" s="15" t="s">
        <v>69</v>
      </c>
      <c r="B36" s="16" t="s">
        <v>30</v>
      </c>
      <c r="C36" s="14">
        <v>33104.5</v>
      </c>
      <c r="D36" s="14">
        <v>45346.1</v>
      </c>
      <c r="E36" s="14">
        <v>45346.1</v>
      </c>
      <c r="F36" s="30">
        <v>48009.1</v>
      </c>
      <c r="G36" s="20">
        <f t="shared" si="1"/>
        <v>14904.599999999999</v>
      </c>
      <c r="H36" s="20">
        <f t="shared" si="2"/>
        <v>145.02288208551707</v>
      </c>
      <c r="I36" s="20">
        <f t="shared" si="3"/>
        <v>2663</v>
      </c>
      <c r="J36" s="20">
        <f t="shared" si="4"/>
        <v>105.87261087502564</v>
      </c>
      <c r="K36" s="20">
        <f t="shared" si="5"/>
        <v>2663</v>
      </c>
      <c r="L36" s="20">
        <f t="shared" si="6"/>
        <v>105.87261087502564</v>
      </c>
      <c r="M36" s="30">
        <v>46131.6</v>
      </c>
      <c r="N36" s="33">
        <v>52166</v>
      </c>
      <c r="O36" s="6"/>
    </row>
    <row r="37" spans="1:15" ht="25.5" outlineLevel="1" x14ac:dyDescent="0.25">
      <c r="A37" s="15" t="s">
        <v>70</v>
      </c>
      <c r="B37" s="16" t="s">
        <v>31</v>
      </c>
      <c r="C37" s="14">
        <v>7711.2</v>
      </c>
      <c r="D37" s="14">
        <v>5850.8</v>
      </c>
      <c r="E37" s="14">
        <v>5850.8</v>
      </c>
      <c r="F37" s="30">
        <v>7356.6</v>
      </c>
      <c r="G37" s="20">
        <f t="shared" si="1"/>
        <v>-354.59999999999945</v>
      </c>
      <c r="H37" s="20">
        <f t="shared" si="2"/>
        <v>95.401493930905701</v>
      </c>
      <c r="I37" s="20">
        <f t="shared" si="3"/>
        <v>1505.8000000000002</v>
      </c>
      <c r="J37" s="20">
        <f t="shared" si="4"/>
        <v>125.7366513980994</v>
      </c>
      <c r="K37" s="20">
        <f t="shared" si="5"/>
        <v>1505.8000000000002</v>
      </c>
      <c r="L37" s="20">
        <f t="shared" si="6"/>
        <v>125.7366513980994</v>
      </c>
      <c r="M37" s="30">
        <v>7356.6</v>
      </c>
      <c r="N37" s="33">
        <v>7356.6</v>
      </c>
      <c r="O37" s="6"/>
    </row>
    <row r="38" spans="1:15" s="4" customFormat="1" ht="25.5" x14ac:dyDescent="0.2">
      <c r="A38" s="23" t="s">
        <v>82</v>
      </c>
      <c r="B38" s="24" t="s">
        <v>32</v>
      </c>
      <c r="C38" s="17">
        <f>SUM(C39:C44)</f>
        <v>358222.10000000003</v>
      </c>
      <c r="D38" s="11">
        <f t="shared" ref="D38:N38" si="11">SUM(D39:D44)</f>
        <v>379341.8</v>
      </c>
      <c r="E38" s="11">
        <f t="shared" si="11"/>
        <v>378263.60000000003</v>
      </c>
      <c r="F38" s="29">
        <f t="shared" si="11"/>
        <v>407535.49999999994</v>
      </c>
      <c r="G38" s="19">
        <f t="shared" si="1"/>
        <v>49313.399999999907</v>
      </c>
      <c r="H38" s="19">
        <f t="shared" si="2"/>
        <v>113.76615233956808</v>
      </c>
      <c r="I38" s="19">
        <f t="shared" si="3"/>
        <v>28193.699999999953</v>
      </c>
      <c r="J38" s="19">
        <f t="shared" si="4"/>
        <v>107.43226820772189</v>
      </c>
      <c r="K38" s="19">
        <f t="shared" si="5"/>
        <v>29271.899999999907</v>
      </c>
      <c r="L38" s="19">
        <f t="shared" si="6"/>
        <v>107.73849241639954</v>
      </c>
      <c r="M38" s="29">
        <f t="shared" si="11"/>
        <v>386550.30000000005</v>
      </c>
      <c r="N38" s="32">
        <f t="shared" si="11"/>
        <v>387208.39999999997</v>
      </c>
      <c r="O38" s="26"/>
    </row>
    <row r="39" spans="1:15" ht="38.25" outlineLevel="1" x14ac:dyDescent="0.25">
      <c r="A39" s="15" t="s">
        <v>71</v>
      </c>
      <c r="B39" s="16" t="s">
        <v>33</v>
      </c>
      <c r="C39" s="14">
        <v>109658.8</v>
      </c>
      <c r="D39" s="14">
        <v>111677.6</v>
      </c>
      <c r="E39" s="14">
        <v>111677.6</v>
      </c>
      <c r="F39" s="30">
        <v>121506.4</v>
      </c>
      <c r="G39" s="20">
        <f t="shared" si="1"/>
        <v>11847.599999999991</v>
      </c>
      <c r="H39" s="20">
        <f t="shared" si="2"/>
        <v>110.80405767708564</v>
      </c>
      <c r="I39" s="20">
        <f t="shared" si="3"/>
        <v>9828.7999999999884</v>
      </c>
      <c r="J39" s="20">
        <f t="shared" si="4"/>
        <v>108.80104873313896</v>
      </c>
      <c r="K39" s="20">
        <f t="shared" si="5"/>
        <v>9828.7999999999884</v>
      </c>
      <c r="L39" s="20">
        <f t="shared" si="6"/>
        <v>108.80104873313896</v>
      </c>
      <c r="M39" s="30">
        <v>121576.5</v>
      </c>
      <c r="N39" s="33">
        <v>121755.7</v>
      </c>
      <c r="O39" s="6"/>
    </row>
    <row r="40" spans="1:15" ht="51" outlineLevel="1" x14ac:dyDescent="0.25">
      <c r="A40" s="15" t="s">
        <v>72</v>
      </c>
      <c r="B40" s="16" t="s">
        <v>34</v>
      </c>
      <c r="C40" s="14">
        <v>69578</v>
      </c>
      <c r="D40" s="14">
        <v>71074.899999999994</v>
      </c>
      <c r="E40" s="14">
        <v>71074.899999999994</v>
      </c>
      <c r="F40" s="30">
        <v>87691.6</v>
      </c>
      <c r="G40" s="20">
        <f t="shared" si="1"/>
        <v>18113.600000000006</v>
      </c>
      <c r="H40" s="20">
        <f t="shared" si="2"/>
        <v>126.03351634137228</v>
      </c>
      <c r="I40" s="20">
        <f t="shared" si="3"/>
        <v>16616.700000000012</v>
      </c>
      <c r="J40" s="20">
        <f t="shared" si="4"/>
        <v>123.3791394711776</v>
      </c>
      <c r="K40" s="20">
        <f t="shared" si="5"/>
        <v>16616.700000000012</v>
      </c>
      <c r="L40" s="20">
        <f t="shared" si="6"/>
        <v>123.3791394711776</v>
      </c>
      <c r="M40" s="30">
        <v>77593.8</v>
      </c>
      <c r="N40" s="33">
        <v>77756.800000000003</v>
      </c>
      <c r="O40" s="6"/>
    </row>
    <row r="41" spans="1:15" ht="38.25" outlineLevel="1" x14ac:dyDescent="0.25">
      <c r="A41" s="15" t="s">
        <v>73</v>
      </c>
      <c r="B41" s="16" t="s">
        <v>35</v>
      </c>
      <c r="C41" s="14">
        <v>114879.6</v>
      </c>
      <c r="D41" s="14">
        <v>121079.7</v>
      </c>
      <c r="E41" s="14">
        <v>121079.7</v>
      </c>
      <c r="F41" s="30">
        <v>121569.8</v>
      </c>
      <c r="G41" s="20">
        <f t="shared" si="1"/>
        <v>6690.1999999999971</v>
      </c>
      <c r="H41" s="20">
        <f t="shared" si="2"/>
        <v>105.82366233865716</v>
      </c>
      <c r="I41" s="20">
        <f t="shared" si="3"/>
        <v>490.10000000000582</v>
      </c>
      <c r="J41" s="20">
        <f t="shared" si="4"/>
        <v>100.4047747062472</v>
      </c>
      <c r="K41" s="20">
        <f t="shared" si="5"/>
        <v>490.10000000000582</v>
      </c>
      <c r="L41" s="20">
        <f t="shared" si="6"/>
        <v>100.4047747062472</v>
      </c>
      <c r="M41" s="30">
        <v>113228.1</v>
      </c>
      <c r="N41" s="33">
        <v>113483.2</v>
      </c>
      <c r="O41" s="6"/>
    </row>
    <row r="42" spans="1:15" ht="25.5" outlineLevel="1" x14ac:dyDescent="0.25">
      <c r="A42" s="15" t="s">
        <v>74</v>
      </c>
      <c r="B42" s="16" t="s">
        <v>36</v>
      </c>
      <c r="C42" s="14">
        <v>20836.599999999999</v>
      </c>
      <c r="D42" s="14">
        <v>19502.7</v>
      </c>
      <c r="E42" s="14">
        <v>19502.7</v>
      </c>
      <c r="F42" s="30">
        <v>22504.3</v>
      </c>
      <c r="G42" s="20">
        <f t="shared" si="1"/>
        <v>1667.7000000000007</v>
      </c>
      <c r="H42" s="20">
        <f t="shared" si="2"/>
        <v>108.00370501905302</v>
      </c>
      <c r="I42" s="20">
        <f t="shared" si="3"/>
        <v>3001.5999999999985</v>
      </c>
      <c r="J42" s="20">
        <f t="shared" si="4"/>
        <v>115.39068949427514</v>
      </c>
      <c r="K42" s="20">
        <f t="shared" si="5"/>
        <v>3001.5999999999985</v>
      </c>
      <c r="L42" s="20">
        <f t="shared" si="6"/>
        <v>115.39068949427514</v>
      </c>
      <c r="M42" s="30">
        <v>20740</v>
      </c>
      <c r="N42" s="33">
        <v>20788.099999999999</v>
      </c>
      <c r="O42" s="6"/>
    </row>
    <row r="43" spans="1:15" ht="51" outlineLevel="1" x14ac:dyDescent="0.25">
      <c r="A43" s="25" t="s">
        <v>75</v>
      </c>
      <c r="B43" s="16" t="s">
        <v>43</v>
      </c>
      <c r="C43" s="14">
        <v>1479.2</v>
      </c>
      <c r="D43" s="14">
        <v>4074.1</v>
      </c>
      <c r="E43" s="14">
        <v>2995.9</v>
      </c>
      <c r="F43" s="30">
        <v>2137.6</v>
      </c>
      <c r="G43" s="20">
        <f t="shared" si="1"/>
        <v>658.39999999999986</v>
      </c>
      <c r="H43" s="20">
        <v>0</v>
      </c>
      <c r="I43" s="20">
        <f t="shared" si="3"/>
        <v>-1936.5</v>
      </c>
      <c r="J43" s="20">
        <f t="shared" si="4"/>
        <v>52.4680297489016</v>
      </c>
      <c r="K43" s="20">
        <f t="shared" si="5"/>
        <v>-858.30000000000018</v>
      </c>
      <c r="L43" s="20">
        <f t="shared" si="6"/>
        <v>71.350846156413766</v>
      </c>
      <c r="M43" s="30">
        <v>1500</v>
      </c>
      <c r="N43" s="33">
        <v>1500</v>
      </c>
      <c r="O43" s="6"/>
    </row>
    <row r="44" spans="1:15" ht="38.25" x14ac:dyDescent="0.25">
      <c r="A44" s="15" t="s">
        <v>97</v>
      </c>
      <c r="B44" s="16" t="s">
        <v>37</v>
      </c>
      <c r="C44" s="14">
        <v>41789.9</v>
      </c>
      <c r="D44" s="14">
        <v>51932.800000000003</v>
      </c>
      <c r="E44" s="14">
        <v>51932.800000000003</v>
      </c>
      <c r="F44" s="30">
        <v>52125.8</v>
      </c>
      <c r="G44" s="20">
        <f t="shared" si="1"/>
        <v>10335.900000000001</v>
      </c>
      <c r="H44" s="20">
        <f>F44/C44*100</f>
        <v>124.73300965065721</v>
      </c>
      <c r="I44" s="20">
        <f t="shared" si="3"/>
        <v>193</v>
      </c>
      <c r="J44" s="20">
        <f t="shared" si="4"/>
        <v>100.37163411177521</v>
      </c>
      <c r="K44" s="20">
        <f t="shared" si="5"/>
        <v>193</v>
      </c>
      <c r="L44" s="20">
        <f t="shared" si="6"/>
        <v>100.37163411177521</v>
      </c>
      <c r="M44" s="30">
        <v>51911.9</v>
      </c>
      <c r="N44" s="33">
        <v>51924.6</v>
      </c>
      <c r="O44" s="6"/>
    </row>
    <row r="45" spans="1:15" s="4" customFormat="1" ht="76.5" outlineLevel="1" x14ac:dyDescent="0.2">
      <c r="A45" s="9" t="s">
        <v>83</v>
      </c>
      <c r="B45" s="10" t="s">
        <v>38</v>
      </c>
      <c r="C45" s="17">
        <f>C46</f>
        <v>26194.5</v>
      </c>
      <c r="D45" s="11">
        <f t="shared" ref="D45:N45" si="12">D46</f>
        <v>37223.5</v>
      </c>
      <c r="E45" s="11">
        <f t="shared" si="12"/>
        <v>26730.7</v>
      </c>
      <c r="F45" s="29">
        <f t="shared" si="12"/>
        <v>39890.800000000003</v>
      </c>
      <c r="G45" s="19">
        <f t="shared" si="1"/>
        <v>13696.300000000003</v>
      </c>
      <c r="H45" s="19">
        <f>F45/C45*100</f>
        <v>152.28693046250169</v>
      </c>
      <c r="I45" s="19">
        <f t="shared" si="3"/>
        <v>2667.3000000000029</v>
      </c>
      <c r="J45" s="19">
        <f t="shared" si="4"/>
        <v>107.16563461254316</v>
      </c>
      <c r="K45" s="19">
        <f t="shared" si="5"/>
        <v>13160.100000000002</v>
      </c>
      <c r="L45" s="19">
        <f t="shared" si="6"/>
        <v>149.23215628472133</v>
      </c>
      <c r="M45" s="29">
        <f t="shared" si="12"/>
        <v>46744.7</v>
      </c>
      <c r="N45" s="32">
        <f t="shared" si="12"/>
        <v>56959.9</v>
      </c>
      <c r="O45" s="3"/>
    </row>
    <row r="46" spans="1:15" ht="25.5" x14ac:dyDescent="0.25">
      <c r="A46" s="12" t="s">
        <v>76</v>
      </c>
      <c r="B46" s="13" t="s">
        <v>39</v>
      </c>
      <c r="C46" s="14">
        <v>26194.5</v>
      </c>
      <c r="D46" s="14">
        <v>37223.5</v>
      </c>
      <c r="E46" s="14">
        <v>26730.7</v>
      </c>
      <c r="F46" s="30">
        <v>39890.800000000003</v>
      </c>
      <c r="G46" s="20">
        <f t="shared" si="1"/>
        <v>13696.300000000003</v>
      </c>
      <c r="H46" s="20">
        <f>F46/C46*100</f>
        <v>152.28693046250169</v>
      </c>
      <c r="I46" s="20">
        <f t="shared" si="3"/>
        <v>2667.3000000000029</v>
      </c>
      <c r="J46" s="20">
        <f t="shared" si="4"/>
        <v>107.16563461254316</v>
      </c>
      <c r="K46" s="20">
        <f t="shared" si="5"/>
        <v>13160.100000000002</v>
      </c>
      <c r="L46" s="20">
        <f t="shared" si="6"/>
        <v>149.23215628472133</v>
      </c>
      <c r="M46" s="30">
        <v>46744.7</v>
      </c>
      <c r="N46" s="33">
        <v>56959.9</v>
      </c>
      <c r="O46" s="1"/>
    </row>
    <row r="47" spans="1:15" s="4" customFormat="1" ht="38.25" x14ac:dyDescent="0.2">
      <c r="A47" s="23" t="s">
        <v>84</v>
      </c>
      <c r="B47" s="24" t="s">
        <v>40</v>
      </c>
      <c r="C47" s="11">
        <v>38911</v>
      </c>
      <c r="D47" s="11">
        <v>56324.2</v>
      </c>
      <c r="E47" s="11">
        <v>56324.2</v>
      </c>
      <c r="F47" s="29">
        <v>129403.2</v>
      </c>
      <c r="G47" s="19">
        <f t="shared" si="1"/>
        <v>90492.2</v>
      </c>
      <c r="H47" s="19">
        <f>F47/C47*100</f>
        <v>332.56200046259414</v>
      </c>
      <c r="I47" s="19">
        <f t="shared" si="3"/>
        <v>73079</v>
      </c>
      <c r="J47" s="19">
        <f t="shared" si="4"/>
        <v>229.74707141867975</v>
      </c>
      <c r="K47" s="19">
        <f t="shared" si="5"/>
        <v>73079</v>
      </c>
      <c r="L47" s="19">
        <f t="shared" si="6"/>
        <v>229.74707141867975</v>
      </c>
      <c r="M47" s="29">
        <v>12500</v>
      </c>
      <c r="N47" s="32">
        <v>12500</v>
      </c>
      <c r="O47" s="26"/>
    </row>
    <row r="48" spans="1:15" s="4" customFormat="1" ht="51" x14ac:dyDescent="0.2">
      <c r="A48" s="23" t="s">
        <v>85</v>
      </c>
      <c r="B48" s="24" t="s">
        <v>41</v>
      </c>
      <c r="C48" s="11">
        <v>6691</v>
      </c>
      <c r="D48" s="11">
        <v>2911.4</v>
      </c>
      <c r="E48" s="11">
        <v>2911.4</v>
      </c>
      <c r="F48" s="29">
        <v>3845</v>
      </c>
      <c r="G48" s="19">
        <f t="shared" si="1"/>
        <v>-2846</v>
      </c>
      <c r="H48" s="19">
        <f>F48/C48*100</f>
        <v>57.465251830817522</v>
      </c>
      <c r="I48" s="19">
        <f t="shared" si="3"/>
        <v>933.59999999999991</v>
      </c>
      <c r="J48" s="19">
        <f t="shared" si="4"/>
        <v>132.06704678161708</v>
      </c>
      <c r="K48" s="19">
        <f t="shared" si="5"/>
        <v>933.59999999999991</v>
      </c>
      <c r="L48" s="19">
        <f t="shared" si="6"/>
        <v>132.06704678161708</v>
      </c>
      <c r="M48" s="29">
        <v>3845</v>
      </c>
      <c r="N48" s="32">
        <v>3845</v>
      </c>
      <c r="O48" s="26"/>
    </row>
    <row r="49" spans="1:15" s="4" customFormat="1" ht="63.75" outlineLevel="1" x14ac:dyDescent="0.2">
      <c r="A49" s="27" t="s">
        <v>86</v>
      </c>
      <c r="B49" s="24" t="s">
        <v>44</v>
      </c>
      <c r="C49" s="11">
        <v>50</v>
      </c>
      <c r="D49" s="11">
        <v>90</v>
      </c>
      <c r="E49" s="11">
        <v>90</v>
      </c>
      <c r="F49" s="29">
        <v>90</v>
      </c>
      <c r="G49" s="19">
        <f t="shared" si="1"/>
        <v>40</v>
      </c>
      <c r="H49" s="19">
        <v>0</v>
      </c>
      <c r="I49" s="19">
        <f t="shared" si="3"/>
        <v>0</v>
      </c>
      <c r="J49" s="19">
        <f t="shared" si="4"/>
        <v>100</v>
      </c>
      <c r="K49" s="19">
        <f t="shared" si="5"/>
        <v>0</v>
      </c>
      <c r="L49" s="19">
        <v>0</v>
      </c>
      <c r="M49" s="29">
        <v>91.8</v>
      </c>
      <c r="N49" s="32">
        <v>93.6</v>
      </c>
      <c r="O49" s="26"/>
    </row>
    <row r="50" spans="1:15" s="4" customFormat="1" ht="14.25" outlineLevel="1" x14ac:dyDescent="0.2">
      <c r="A50" s="57" t="s">
        <v>42</v>
      </c>
      <c r="B50" s="58"/>
      <c r="C50" s="18">
        <f t="shared" ref="C50" si="13">C49+C48+C47+C45+C38+C33+C25+C21+C17+C8</f>
        <v>3131286.2</v>
      </c>
      <c r="D50" s="18">
        <f t="shared" ref="D50:E50" si="14">D49+D48+D47+D45+D38+D33+D25+D21+D17+D8</f>
        <v>4054335.4999999995</v>
      </c>
      <c r="E50" s="18">
        <f t="shared" si="14"/>
        <v>4042004.1999999997</v>
      </c>
      <c r="F50" s="31">
        <f t="shared" ref="F50" si="15">F49+F48+F47+F45+F38+F33+F25+F21+F17+F8</f>
        <v>3496606.2000000007</v>
      </c>
      <c r="G50" s="19">
        <f t="shared" si="1"/>
        <v>365320.00000000047</v>
      </c>
      <c r="H50" s="19">
        <f>F50/C50*100</f>
        <v>111.66677130950215</v>
      </c>
      <c r="I50" s="19">
        <f t="shared" si="3"/>
        <v>-557729.29999999888</v>
      </c>
      <c r="J50" s="19">
        <f t="shared" si="4"/>
        <v>86.243632279568402</v>
      </c>
      <c r="K50" s="19">
        <f t="shared" si="5"/>
        <v>-545397.99999999907</v>
      </c>
      <c r="L50" s="19">
        <f t="shared" si="6"/>
        <v>86.506743362612056</v>
      </c>
      <c r="M50" s="31">
        <f t="shared" ref="M50" si="16">M49+M48+M47+M45+M38+M33+M25+M21+M17+M8</f>
        <v>3017567.4999999995</v>
      </c>
      <c r="N50" s="34">
        <f t="shared" ref="N50" si="17">N49+N48+N47+N45+N38+N33+N25+N21+N17+N8</f>
        <v>3062203.9999999995</v>
      </c>
      <c r="O50" s="26"/>
    </row>
    <row r="53" spans="1:15" x14ac:dyDescent="0.25">
      <c r="E53" s="8"/>
    </row>
    <row r="55" spans="1:15" x14ac:dyDescent="0.25">
      <c r="E55" s="5"/>
    </row>
  </sheetData>
  <mergeCells count="18">
    <mergeCell ref="A50:B50"/>
    <mergeCell ref="C5:C7"/>
    <mergeCell ref="D5:D7"/>
    <mergeCell ref="F5:F7"/>
    <mergeCell ref="N6:N7"/>
    <mergeCell ref="A1:B1"/>
    <mergeCell ref="A2:N2"/>
    <mergeCell ref="A3:N3"/>
    <mergeCell ref="A4:N4"/>
    <mergeCell ref="A5:A7"/>
    <mergeCell ref="B5:B7"/>
    <mergeCell ref="M5:N5"/>
    <mergeCell ref="E5:E7"/>
    <mergeCell ref="G6:H6"/>
    <mergeCell ref="K6:L6"/>
    <mergeCell ref="G5:L5"/>
    <mergeCell ref="M6:M7"/>
    <mergeCell ref="I6:J6"/>
  </mergeCells>
  <pageMargins left="0.59027779999999996" right="0.59027779999999996" top="0.59027779999999996" bottom="0.59027779999999996" header="0.39374999999999999" footer="0.39374999999999999"/>
  <pageSetup paperSize="9" scale="77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showGridLines="0" tabSelected="1" zoomScaleNormal="100" zoomScaleSheetLayoutView="100" workbookViewId="0">
      <selection activeCell="P25" sqref="P25"/>
    </sheetView>
  </sheetViews>
  <sheetFormatPr defaultRowHeight="15" outlineLevelRow="1" x14ac:dyDescent="0.25"/>
  <cols>
    <col min="1" max="1" width="40" style="2" customWidth="1"/>
    <col min="2" max="2" width="10.7109375" style="2" customWidth="1"/>
    <col min="3" max="3" width="10.28515625" style="2" customWidth="1"/>
    <col min="4" max="4" width="10.85546875" style="8" customWidth="1"/>
    <col min="5" max="5" width="11.28515625" style="2" customWidth="1"/>
    <col min="6" max="6" width="10.140625" style="22" customWidth="1"/>
    <col min="7" max="7" width="11.140625" style="8" customWidth="1"/>
    <col min="8" max="8" width="5.42578125" style="8" customWidth="1"/>
    <col min="9" max="9" width="11.140625" style="8" customWidth="1"/>
    <col min="10" max="10" width="5.42578125" style="8" customWidth="1"/>
    <col min="11" max="11" width="12.42578125" style="22" customWidth="1"/>
    <col min="12" max="12" width="4.85546875" style="22" customWidth="1"/>
    <col min="13" max="14" width="12.85546875" style="2" customWidth="1"/>
    <col min="15" max="16" width="25.85546875" style="2" customWidth="1"/>
    <col min="17" max="16384" width="9.140625" style="2"/>
  </cols>
  <sheetData>
    <row r="1" spans="1:15" x14ac:dyDescent="0.25">
      <c r="A1" s="35"/>
      <c r="B1" s="36"/>
      <c r="C1" s="6"/>
      <c r="D1" s="7"/>
      <c r="E1" s="6"/>
      <c r="F1" s="21"/>
      <c r="G1" s="7"/>
      <c r="H1" s="7"/>
      <c r="I1" s="7"/>
      <c r="J1" s="7"/>
      <c r="K1" s="21"/>
      <c r="L1" s="21"/>
      <c r="M1" s="1"/>
    </row>
    <row r="2" spans="1:15" ht="15.75" x14ac:dyDescent="0.25">
      <c r="A2" s="37" t="s">
        <v>99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1"/>
    </row>
    <row r="3" spans="1:15" ht="15.75" x14ac:dyDescent="0.25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1"/>
    </row>
    <row r="4" spans="1:15" x14ac:dyDescent="0.25">
      <c r="A4" s="40" t="s">
        <v>87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1"/>
    </row>
    <row r="5" spans="1:15" ht="19.5" customHeight="1" x14ac:dyDescent="0.25">
      <c r="A5" s="42" t="s">
        <v>0</v>
      </c>
      <c r="B5" s="45" t="s">
        <v>1</v>
      </c>
      <c r="C5" s="59" t="s">
        <v>92</v>
      </c>
      <c r="D5" s="62" t="s">
        <v>102</v>
      </c>
      <c r="E5" s="49" t="s">
        <v>96</v>
      </c>
      <c r="F5" s="65" t="s">
        <v>93</v>
      </c>
      <c r="G5" s="52" t="s">
        <v>88</v>
      </c>
      <c r="H5" s="54"/>
      <c r="I5" s="54"/>
      <c r="J5" s="54"/>
      <c r="K5" s="54"/>
      <c r="L5" s="53"/>
      <c r="M5" s="48" t="s">
        <v>98</v>
      </c>
      <c r="N5" s="48"/>
      <c r="O5" s="6"/>
    </row>
    <row r="6" spans="1:15" ht="19.5" customHeight="1" x14ac:dyDescent="0.25">
      <c r="A6" s="43"/>
      <c r="B6" s="46"/>
      <c r="C6" s="60"/>
      <c r="D6" s="63"/>
      <c r="E6" s="50"/>
      <c r="F6" s="66"/>
      <c r="G6" s="52" t="s">
        <v>94</v>
      </c>
      <c r="H6" s="53"/>
      <c r="I6" s="52" t="s">
        <v>100</v>
      </c>
      <c r="J6" s="53"/>
      <c r="K6" s="52" t="s">
        <v>101</v>
      </c>
      <c r="L6" s="53"/>
      <c r="M6" s="55" t="s">
        <v>45</v>
      </c>
      <c r="N6" s="55" t="s">
        <v>95</v>
      </c>
      <c r="O6" s="6"/>
    </row>
    <row r="7" spans="1:15" ht="19.5" customHeight="1" x14ac:dyDescent="0.25">
      <c r="A7" s="44"/>
      <c r="B7" s="47"/>
      <c r="C7" s="61"/>
      <c r="D7" s="64"/>
      <c r="E7" s="51"/>
      <c r="F7" s="67"/>
      <c r="G7" s="28" t="s">
        <v>89</v>
      </c>
      <c r="H7" s="28" t="s">
        <v>90</v>
      </c>
      <c r="I7" s="28" t="s">
        <v>89</v>
      </c>
      <c r="J7" s="28" t="s">
        <v>90</v>
      </c>
      <c r="K7" s="28" t="s">
        <v>89</v>
      </c>
      <c r="L7" s="28" t="s">
        <v>90</v>
      </c>
      <c r="M7" s="56"/>
      <c r="N7" s="56"/>
      <c r="O7" s="6"/>
    </row>
    <row r="8" spans="1:15" s="4" customFormat="1" ht="25.5" x14ac:dyDescent="0.2">
      <c r="A8" s="23" t="s">
        <v>77</v>
      </c>
      <c r="B8" s="24" t="s">
        <v>2</v>
      </c>
      <c r="C8" s="11">
        <f>SUM(C9:C16)</f>
        <v>34768.800000000003</v>
      </c>
      <c r="D8" s="11">
        <f t="shared" ref="D8:N8" si="0">SUM(D9:D16)</f>
        <v>59621</v>
      </c>
      <c r="E8" s="11">
        <f>SUM(E9:E16)</f>
        <v>58860.7</v>
      </c>
      <c r="F8" s="29">
        <f t="shared" si="0"/>
        <v>55545.700000000004</v>
      </c>
      <c r="G8" s="19">
        <f t="shared" ref="G8:G50" si="1">F8-C8</f>
        <v>20776.900000000001</v>
      </c>
      <c r="H8" s="19">
        <f t="shared" ref="H8:H42" si="2">F8/C8*100</f>
        <v>159.75731115252756</v>
      </c>
      <c r="I8" s="19">
        <f>F8-D8</f>
        <v>-4075.2999999999956</v>
      </c>
      <c r="J8" s="19">
        <f>F8/D8*100</f>
        <v>93.164656748461113</v>
      </c>
      <c r="K8" s="19">
        <f>F8-E8</f>
        <v>-3314.9999999999927</v>
      </c>
      <c r="L8" s="19">
        <f>F8/E8*100</f>
        <v>94.368058823629369</v>
      </c>
      <c r="M8" s="29">
        <f t="shared" si="0"/>
        <v>24309.7</v>
      </c>
      <c r="N8" s="32">
        <f t="shared" si="0"/>
        <v>24110.3</v>
      </c>
      <c r="O8" s="26"/>
    </row>
    <row r="9" spans="1:15" hidden="1" outlineLevel="1" x14ac:dyDescent="0.25">
      <c r="A9" s="15" t="s">
        <v>46</v>
      </c>
      <c r="B9" s="16" t="s">
        <v>3</v>
      </c>
      <c r="C9" s="14">
        <v>489</v>
      </c>
      <c r="D9" s="14">
        <v>8426.5</v>
      </c>
      <c r="E9" s="14">
        <v>8426.5</v>
      </c>
      <c r="F9" s="30">
        <v>8324.4</v>
      </c>
      <c r="G9" s="20">
        <f t="shared" si="1"/>
        <v>7835.4</v>
      </c>
      <c r="H9" s="20">
        <f t="shared" si="2"/>
        <v>1702.3312883435583</v>
      </c>
      <c r="I9" s="20">
        <f t="shared" ref="I9:I50" si="3">F9-D9</f>
        <v>-102.10000000000036</v>
      </c>
      <c r="J9" s="20">
        <f t="shared" ref="J9:J50" si="4">F9/D9*100</f>
        <v>98.788346288494623</v>
      </c>
      <c r="K9" s="20">
        <f t="shared" ref="K9:K50" si="5">F9-E9</f>
        <v>-102.10000000000036</v>
      </c>
      <c r="L9" s="20">
        <f t="shared" ref="L9:L50" si="6">F9/E9*100</f>
        <v>98.788346288494623</v>
      </c>
      <c r="M9" s="30">
        <v>8246.5</v>
      </c>
      <c r="N9" s="33">
        <v>8257.9</v>
      </c>
      <c r="O9" s="6"/>
    </row>
    <row r="10" spans="1:15" ht="38.25" hidden="1" outlineLevel="1" x14ac:dyDescent="0.25">
      <c r="A10" s="15" t="s">
        <v>47</v>
      </c>
      <c r="B10" s="16" t="s">
        <v>4</v>
      </c>
      <c r="C10" s="14">
        <v>2576.1999999999998</v>
      </c>
      <c r="D10" s="14">
        <v>6217.6</v>
      </c>
      <c r="E10" s="14">
        <v>6217.6</v>
      </c>
      <c r="F10" s="30">
        <v>17024.2</v>
      </c>
      <c r="G10" s="20">
        <f t="shared" si="1"/>
        <v>14448</v>
      </c>
      <c r="H10" s="20">
        <f t="shared" si="2"/>
        <v>660.82602282431492</v>
      </c>
      <c r="I10" s="20">
        <f t="shared" si="3"/>
        <v>10806.6</v>
      </c>
      <c r="J10" s="20">
        <f t="shared" si="4"/>
        <v>273.80661348430266</v>
      </c>
      <c r="K10" s="20">
        <f t="shared" si="5"/>
        <v>10806.6</v>
      </c>
      <c r="L10" s="20">
        <f t="shared" si="6"/>
        <v>273.80661348430266</v>
      </c>
      <c r="M10" s="30">
        <v>5430.1</v>
      </c>
      <c r="N10" s="33">
        <v>5419.4</v>
      </c>
      <c r="O10" s="6"/>
    </row>
    <row r="11" spans="1:15" ht="38.25" hidden="1" outlineLevel="1" x14ac:dyDescent="0.25">
      <c r="A11" s="15" t="s">
        <v>48</v>
      </c>
      <c r="B11" s="16" t="s">
        <v>5</v>
      </c>
      <c r="C11" s="14">
        <v>213.2</v>
      </c>
      <c r="D11" s="14">
        <v>100</v>
      </c>
      <c r="E11" s="14">
        <v>100</v>
      </c>
      <c r="F11" s="30">
        <v>300</v>
      </c>
      <c r="G11" s="20">
        <f t="shared" si="1"/>
        <v>86.800000000000011</v>
      </c>
      <c r="H11" s="20">
        <f t="shared" si="2"/>
        <v>140.71294559099439</v>
      </c>
      <c r="I11" s="20">
        <f t="shared" si="3"/>
        <v>200</v>
      </c>
      <c r="J11" s="20">
        <f t="shared" si="4"/>
        <v>300</v>
      </c>
      <c r="K11" s="20">
        <f t="shared" si="5"/>
        <v>200</v>
      </c>
      <c r="L11" s="20">
        <f t="shared" si="6"/>
        <v>300</v>
      </c>
      <c r="M11" s="30">
        <v>300</v>
      </c>
      <c r="N11" s="33">
        <v>300</v>
      </c>
      <c r="O11" s="6"/>
    </row>
    <row r="12" spans="1:15" ht="38.25" hidden="1" outlineLevel="1" x14ac:dyDescent="0.25">
      <c r="A12" s="15" t="s">
        <v>49</v>
      </c>
      <c r="B12" s="16" t="s">
        <v>6</v>
      </c>
      <c r="C12" s="14">
        <v>5808</v>
      </c>
      <c r="D12" s="14">
        <v>7068.5</v>
      </c>
      <c r="E12" s="14">
        <v>6308.2</v>
      </c>
      <c r="F12" s="30">
        <v>7864.4</v>
      </c>
      <c r="G12" s="20">
        <f t="shared" si="1"/>
        <v>2056.3999999999996</v>
      </c>
      <c r="H12" s="20">
        <f t="shared" si="2"/>
        <v>135.40633608815426</v>
      </c>
      <c r="I12" s="20">
        <f t="shared" si="3"/>
        <v>795.89999999999964</v>
      </c>
      <c r="J12" s="20">
        <f t="shared" si="4"/>
        <v>111.25981467072221</v>
      </c>
      <c r="K12" s="20">
        <f t="shared" si="5"/>
        <v>1556.1999999999998</v>
      </c>
      <c r="L12" s="20">
        <f t="shared" si="6"/>
        <v>124.66947782251671</v>
      </c>
      <c r="M12" s="30">
        <v>8124.5</v>
      </c>
      <c r="N12" s="33">
        <v>7924.4</v>
      </c>
      <c r="O12" s="7"/>
    </row>
    <row r="13" spans="1:15" ht="25.5" hidden="1" outlineLevel="1" x14ac:dyDescent="0.25">
      <c r="A13" s="15" t="s">
        <v>50</v>
      </c>
      <c r="B13" s="16" t="s">
        <v>7</v>
      </c>
      <c r="C13" s="14">
        <v>2507.4</v>
      </c>
      <c r="D13" s="14">
        <v>1301.4000000000001</v>
      </c>
      <c r="E13" s="14">
        <v>1301.4000000000001</v>
      </c>
      <c r="F13" s="30">
        <v>440.4</v>
      </c>
      <c r="G13" s="20">
        <f t="shared" si="1"/>
        <v>-2067</v>
      </c>
      <c r="H13" s="20">
        <f t="shared" si="2"/>
        <v>17.564010528834647</v>
      </c>
      <c r="I13" s="20">
        <f t="shared" si="3"/>
        <v>-861.00000000000011</v>
      </c>
      <c r="J13" s="20">
        <f t="shared" si="4"/>
        <v>33.840479483633004</v>
      </c>
      <c r="K13" s="20">
        <f t="shared" si="5"/>
        <v>-861.00000000000011</v>
      </c>
      <c r="L13" s="20">
        <f t="shared" si="6"/>
        <v>33.840479483633004</v>
      </c>
      <c r="M13" s="30">
        <v>440.4</v>
      </c>
      <c r="N13" s="33">
        <v>440.4</v>
      </c>
      <c r="O13" s="6"/>
    </row>
    <row r="14" spans="1:15" ht="25.5" hidden="1" outlineLevel="1" x14ac:dyDescent="0.25">
      <c r="A14" s="15" t="s">
        <v>51</v>
      </c>
      <c r="B14" s="16" t="s">
        <v>8</v>
      </c>
      <c r="C14" s="14">
        <v>2605.6</v>
      </c>
      <c r="D14" s="14">
        <v>904.4</v>
      </c>
      <c r="E14" s="14">
        <v>904.4</v>
      </c>
      <c r="F14" s="30">
        <v>904.4</v>
      </c>
      <c r="G14" s="20">
        <f t="shared" si="1"/>
        <v>-1701.1999999999998</v>
      </c>
      <c r="H14" s="20">
        <f t="shared" si="2"/>
        <v>34.70985569542524</v>
      </c>
      <c r="I14" s="20">
        <f t="shared" si="3"/>
        <v>0</v>
      </c>
      <c r="J14" s="20">
        <f t="shared" si="4"/>
        <v>100</v>
      </c>
      <c r="K14" s="20">
        <f t="shared" si="5"/>
        <v>0</v>
      </c>
      <c r="L14" s="20">
        <f t="shared" si="6"/>
        <v>100</v>
      </c>
      <c r="M14" s="30">
        <v>904.4</v>
      </c>
      <c r="N14" s="33">
        <v>904.4</v>
      </c>
      <c r="O14" s="6"/>
    </row>
    <row r="15" spans="1:15" ht="25.5" hidden="1" outlineLevel="1" x14ac:dyDescent="0.25">
      <c r="A15" s="15" t="s">
        <v>52</v>
      </c>
      <c r="B15" s="16" t="s">
        <v>9</v>
      </c>
      <c r="C15" s="14">
        <v>20137.099999999999</v>
      </c>
      <c r="D15" s="14">
        <v>34402.6</v>
      </c>
      <c r="E15" s="14">
        <v>34402.6</v>
      </c>
      <c r="F15" s="30">
        <v>19653.5</v>
      </c>
      <c r="G15" s="20">
        <f t="shared" si="1"/>
        <v>-483.59999999999854</v>
      </c>
      <c r="H15" s="20">
        <f t="shared" si="2"/>
        <v>97.598462539293152</v>
      </c>
      <c r="I15" s="20">
        <f t="shared" si="3"/>
        <v>-14749.099999999999</v>
      </c>
      <c r="J15" s="20">
        <f t="shared" si="4"/>
        <v>57.127949631713882</v>
      </c>
      <c r="K15" s="20">
        <f t="shared" si="5"/>
        <v>-14749.099999999999</v>
      </c>
      <c r="L15" s="20">
        <f t="shared" si="6"/>
        <v>57.127949631713882</v>
      </c>
      <c r="M15" s="30">
        <v>363.8</v>
      </c>
      <c r="N15" s="33">
        <v>363.8</v>
      </c>
      <c r="O15" s="6"/>
    </row>
    <row r="16" spans="1:15" ht="25.5" hidden="1" outlineLevel="1" x14ac:dyDescent="0.25">
      <c r="A16" s="15" t="s">
        <v>53</v>
      </c>
      <c r="B16" s="16" t="s">
        <v>10</v>
      </c>
      <c r="C16" s="14">
        <v>432.3</v>
      </c>
      <c r="D16" s="14">
        <v>1200</v>
      </c>
      <c r="E16" s="14">
        <v>1200</v>
      </c>
      <c r="F16" s="30">
        <v>1034.4000000000001</v>
      </c>
      <c r="G16" s="20">
        <f t="shared" si="1"/>
        <v>602.10000000000014</v>
      </c>
      <c r="H16" s="20">
        <f t="shared" si="2"/>
        <v>239.27827897293548</v>
      </c>
      <c r="I16" s="20">
        <f t="shared" si="3"/>
        <v>-165.59999999999991</v>
      </c>
      <c r="J16" s="20">
        <f t="shared" si="4"/>
        <v>86.200000000000017</v>
      </c>
      <c r="K16" s="20">
        <f t="shared" si="5"/>
        <v>-165.59999999999991</v>
      </c>
      <c r="L16" s="20">
        <f t="shared" si="6"/>
        <v>86.200000000000017</v>
      </c>
      <c r="M16" s="30">
        <v>500</v>
      </c>
      <c r="N16" s="33">
        <v>500</v>
      </c>
      <c r="O16" s="6"/>
    </row>
    <row r="17" spans="1:15" s="4" customFormat="1" ht="25.5" collapsed="1" x14ac:dyDescent="0.2">
      <c r="A17" s="23" t="s">
        <v>78</v>
      </c>
      <c r="B17" s="24" t="s">
        <v>11</v>
      </c>
      <c r="C17" s="11">
        <f>SUM(C18:C20)</f>
        <v>2157.5</v>
      </c>
      <c r="D17" s="11">
        <f t="shared" ref="D17:N17" si="7">SUM(D18:D20)</f>
        <v>1293.7</v>
      </c>
      <c r="E17" s="11">
        <f t="shared" si="7"/>
        <v>1293.7</v>
      </c>
      <c r="F17" s="29">
        <f t="shared" si="7"/>
        <v>1635.6</v>
      </c>
      <c r="G17" s="19">
        <f t="shared" si="1"/>
        <v>-521.90000000000009</v>
      </c>
      <c r="H17" s="19">
        <f t="shared" si="2"/>
        <v>75.809965237543452</v>
      </c>
      <c r="I17" s="19">
        <f t="shared" si="3"/>
        <v>341.89999999999986</v>
      </c>
      <c r="J17" s="19">
        <f t="shared" si="4"/>
        <v>126.42807451495707</v>
      </c>
      <c r="K17" s="19">
        <f t="shared" si="5"/>
        <v>341.89999999999986</v>
      </c>
      <c r="L17" s="19">
        <f t="shared" si="6"/>
        <v>126.42807451495707</v>
      </c>
      <c r="M17" s="29">
        <f>SUM(M18:M20)</f>
        <v>1508</v>
      </c>
      <c r="N17" s="32">
        <f t="shared" si="7"/>
        <v>1508</v>
      </c>
      <c r="O17" s="26"/>
    </row>
    <row r="18" spans="1:15" ht="51" hidden="1" outlineLevel="1" x14ac:dyDescent="0.25">
      <c r="A18" s="15" t="s">
        <v>54</v>
      </c>
      <c r="B18" s="16" t="s">
        <v>12</v>
      </c>
      <c r="C18" s="14">
        <v>571.9</v>
      </c>
      <c r="D18" s="14">
        <v>308</v>
      </c>
      <c r="E18" s="14">
        <v>308</v>
      </c>
      <c r="F18" s="30">
        <v>310</v>
      </c>
      <c r="G18" s="20">
        <f t="shared" si="1"/>
        <v>-261.89999999999998</v>
      </c>
      <c r="H18" s="20">
        <f t="shared" si="2"/>
        <v>54.205280643469145</v>
      </c>
      <c r="I18" s="20">
        <f t="shared" si="3"/>
        <v>2</v>
      </c>
      <c r="J18" s="20">
        <f t="shared" si="4"/>
        <v>100.64935064935065</v>
      </c>
      <c r="K18" s="20">
        <f t="shared" si="5"/>
        <v>2</v>
      </c>
      <c r="L18" s="20">
        <f t="shared" si="6"/>
        <v>100.64935064935065</v>
      </c>
      <c r="M18" s="30">
        <v>260</v>
      </c>
      <c r="N18" s="33">
        <v>260</v>
      </c>
      <c r="O18" s="6"/>
    </row>
    <row r="19" spans="1:15" ht="25.5" hidden="1" outlineLevel="1" x14ac:dyDescent="0.25">
      <c r="A19" s="15" t="s">
        <v>55</v>
      </c>
      <c r="B19" s="16" t="s">
        <v>13</v>
      </c>
      <c r="C19" s="14">
        <v>10</v>
      </c>
      <c r="D19" s="14">
        <v>100</v>
      </c>
      <c r="E19" s="14">
        <v>100</v>
      </c>
      <c r="F19" s="30">
        <v>100</v>
      </c>
      <c r="G19" s="20">
        <f t="shared" si="1"/>
        <v>90</v>
      </c>
      <c r="H19" s="20">
        <f t="shared" si="2"/>
        <v>1000</v>
      </c>
      <c r="I19" s="20">
        <f t="shared" si="3"/>
        <v>0</v>
      </c>
      <c r="J19" s="20">
        <f t="shared" si="4"/>
        <v>100</v>
      </c>
      <c r="K19" s="20">
        <f t="shared" si="5"/>
        <v>0</v>
      </c>
      <c r="L19" s="20">
        <f t="shared" si="6"/>
        <v>100</v>
      </c>
      <c r="M19" s="30">
        <v>100</v>
      </c>
      <c r="N19" s="33">
        <v>100</v>
      </c>
      <c r="O19" s="6"/>
    </row>
    <row r="20" spans="1:15" ht="38.25" hidden="1" outlineLevel="1" x14ac:dyDescent="0.25">
      <c r="A20" s="15" t="s">
        <v>56</v>
      </c>
      <c r="B20" s="16" t="s">
        <v>14</v>
      </c>
      <c r="C20" s="14">
        <v>1575.6</v>
      </c>
      <c r="D20" s="14">
        <v>885.7</v>
      </c>
      <c r="E20" s="14">
        <v>885.7</v>
      </c>
      <c r="F20" s="30">
        <v>1225.5999999999999</v>
      </c>
      <c r="G20" s="20">
        <f t="shared" si="1"/>
        <v>-350</v>
      </c>
      <c r="H20" s="20">
        <f t="shared" si="2"/>
        <v>77.786240162477782</v>
      </c>
      <c r="I20" s="20">
        <f t="shared" si="3"/>
        <v>339.89999999999986</v>
      </c>
      <c r="J20" s="20">
        <f t="shared" si="4"/>
        <v>138.37642542621654</v>
      </c>
      <c r="K20" s="20">
        <f t="shared" si="5"/>
        <v>339.89999999999986</v>
      </c>
      <c r="L20" s="20">
        <f t="shared" si="6"/>
        <v>138.37642542621654</v>
      </c>
      <c r="M20" s="30">
        <v>1148</v>
      </c>
      <c r="N20" s="33">
        <v>1148</v>
      </c>
      <c r="O20" s="6"/>
    </row>
    <row r="21" spans="1:15" s="4" customFormat="1" ht="38.25" collapsed="1" x14ac:dyDescent="0.2">
      <c r="A21" s="23" t="s">
        <v>79</v>
      </c>
      <c r="B21" s="24" t="s">
        <v>15</v>
      </c>
      <c r="C21" s="11">
        <f>SUM(C22:C24)</f>
        <v>47905</v>
      </c>
      <c r="D21" s="11">
        <f t="shared" ref="D21:M21" si="8">SUM(D22:D24)</f>
        <v>117469.40000000001</v>
      </c>
      <c r="E21" s="11">
        <f t="shared" si="8"/>
        <v>117469.40000000001</v>
      </c>
      <c r="F21" s="29">
        <f>SUM(F22:F24)</f>
        <v>114784.40000000001</v>
      </c>
      <c r="G21" s="19">
        <f t="shared" si="1"/>
        <v>66879.400000000009</v>
      </c>
      <c r="H21" s="19">
        <f t="shared" si="2"/>
        <v>239.60839160839163</v>
      </c>
      <c r="I21" s="19">
        <f t="shared" si="3"/>
        <v>-2685</v>
      </c>
      <c r="J21" s="19">
        <f t="shared" si="4"/>
        <v>97.714298361956381</v>
      </c>
      <c r="K21" s="19">
        <f t="shared" si="5"/>
        <v>-2685</v>
      </c>
      <c r="L21" s="19">
        <f t="shared" si="6"/>
        <v>97.714298361956381</v>
      </c>
      <c r="M21" s="29">
        <f t="shared" si="8"/>
        <v>111020.79999999999</v>
      </c>
      <c r="N21" s="32">
        <f>SUM(N22:N24)</f>
        <v>111138.3</v>
      </c>
      <c r="O21" s="26"/>
    </row>
    <row r="22" spans="1:15" ht="38.25" hidden="1" outlineLevel="1" x14ac:dyDescent="0.25">
      <c r="A22" s="15" t="s">
        <v>57</v>
      </c>
      <c r="B22" s="16" t="s">
        <v>16</v>
      </c>
      <c r="C22" s="14">
        <v>38331.1</v>
      </c>
      <c r="D22" s="14">
        <v>107723.6</v>
      </c>
      <c r="E22" s="14">
        <v>107723.6</v>
      </c>
      <c r="F22" s="30">
        <v>104134.6</v>
      </c>
      <c r="G22" s="20">
        <f t="shared" si="1"/>
        <v>65803.5</v>
      </c>
      <c r="H22" s="20">
        <f t="shared" si="2"/>
        <v>271.67130606739698</v>
      </c>
      <c r="I22" s="20">
        <f t="shared" si="3"/>
        <v>-3589</v>
      </c>
      <c r="J22" s="20">
        <f t="shared" si="4"/>
        <v>96.668325232353908</v>
      </c>
      <c r="K22" s="20">
        <f t="shared" si="5"/>
        <v>-3589</v>
      </c>
      <c r="L22" s="20">
        <f t="shared" si="6"/>
        <v>96.668325232353908</v>
      </c>
      <c r="M22" s="30">
        <v>100069.9</v>
      </c>
      <c r="N22" s="33">
        <v>100304.3</v>
      </c>
      <c r="O22" s="6"/>
    </row>
    <row r="23" spans="1:15" ht="38.25" hidden="1" outlineLevel="1" x14ac:dyDescent="0.25">
      <c r="A23" s="15" t="s">
        <v>58</v>
      </c>
      <c r="B23" s="16" t="s">
        <v>17</v>
      </c>
      <c r="C23" s="14">
        <v>4978.3999999999996</v>
      </c>
      <c r="D23" s="14">
        <v>4618.5</v>
      </c>
      <c r="E23" s="14">
        <v>4668.5</v>
      </c>
      <c r="F23" s="30">
        <v>4544.2</v>
      </c>
      <c r="G23" s="20">
        <f t="shared" si="1"/>
        <v>-434.19999999999982</v>
      </c>
      <c r="H23" s="20">
        <f t="shared" si="2"/>
        <v>91.27832235256308</v>
      </c>
      <c r="I23" s="20">
        <f t="shared" si="3"/>
        <v>-74.300000000000182</v>
      </c>
      <c r="J23" s="20">
        <f t="shared" si="4"/>
        <v>98.391252571181127</v>
      </c>
      <c r="K23" s="20">
        <f t="shared" si="5"/>
        <v>-124.30000000000018</v>
      </c>
      <c r="L23" s="20">
        <f t="shared" si="6"/>
        <v>97.337474563564314</v>
      </c>
      <c r="M23" s="30">
        <v>4720.3999999999996</v>
      </c>
      <c r="N23" s="33">
        <v>5027.8</v>
      </c>
      <c r="O23" s="6"/>
    </row>
    <row r="24" spans="1:15" ht="38.25" hidden="1" outlineLevel="1" x14ac:dyDescent="0.25">
      <c r="A24" s="15" t="s">
        <v>59</v>
      </c>
      <c r="B24" s="16" t="s">
        <v>18</v>
      </c>
      <c r="C24" s="14">
        <v>4595.5</v>
      </c>
      <c r="D24" s="14">
        <v>5127.3</v>
      </c>
      <c r="E24" s="14">
        <v>5077.3</v>
      </c>
      <c r="F24" s="30">
        <v>6105.6</v>
      </c>
      <c r="G24" s="20">
        <f t="shared" si="1"/>
        <v>1510.1000000000004</v>
      </c>
      <c r="H24" s="20">
        <f t="shared" si="2"/>
        <v>132.86040691981287</v>
      </c>
      <c r="I24" s="20">
        <f t="shared" si="3"/>
        <v>978.30000000000018</v>
      </c>
      <c r="J24" s="20">
        <f t="shared" si="4"/>
        <v>119.08021765841671</v>
      </c>
      <c r="K24" s="20">
        <f t="shared" si="5"/>
        <v>1028.3000000000002</v>
      </c>
      <c r="L24" s="20">
        <f t="shared" si="6"/>
        <v>120.252890315719</v>
      </c>
      <c r="M24" s="30">
        <v>6230.5</v>
      </c>
      <c r="N24" s="33">
        <v>5806.2</v>
      </c>
      <c r="O24" s="6"/>
    </row>
    <row r="25" spans="1:15" s="4" customFormat="1" ht="38.25" collapsed="1" x14ac:dyDescent="0.2">
      <c r="A25" s="23" t="s">
        <v>80</v>
      </c>
      <c r="B25" s="24" t="s">
        <v>19</v>
      </c>
      <c r="C25" s="11">
        <f>SUM(C26:C32)</f>
        <v>338386.5</v>
      </c>
      <c r="D25" s="11">
        <f t="shared" ref="D25:N25" si="9">SUM(D26:D32)</f>
        <v>427223.4</v>
      </c>
      <c r="E25" s="11">
        <f t="shared" si="9"/>
        <v>427223.4</v>
      </c>
      <c r="F25" s="29">
        <f t="shared" si="9"/>
        <v>461860.2</v>
      </c>
      <c r="G25" s="19">
        <f t="shared" si="1"/>
        <v>123473.70000000001</v>
      </c>
      <c r="H25" s="19">
        <f t="shared" si="2"/>
        <v>136.48895567642327</v>
      </c>
      <c r="I25" s="19">
        <f t="shared" si="3"/>
        <v>34636.799999999988</v>
      </c>
      <c r="J25" s="19">
        <f t="shared" si="4"/>
        <v>108.10742108227218</v>
      </c>
      <c r="K25" s="19">
        <f t="shared" si="5"/>
        <v>34636.799999999988</v>
      </c>
      <c r="L25" s="19">
        <f t="shared" si="6"/>
        <v>108.10742108227218</v>
      </c>
      <c r="M25" s="29">
        <f t="shared" si="9"/>
        <v>313125.90000000002</v>
      </c>
      <c r="N25" s="32">
        <f t="shared" si="9"/>
        <v>312881</v>
      </c>
      <c r="O25" s="26"/>
    </row>
    <row r="26" spans="1:15" ht="25.5" hidden="1" outlineLevel="1" x14ac:dyDescent="0.25">
      <c r="A26" s="15" t="s">
        <v>60</v>
      </c>
      <c r="B26" s="16" t="s">
        <v>20</v>
      </c>
      <c r="C26" s="14">
        <v>175838.3</v>
      </c>
      <c r="D26" s="14">
        <v>172844.3</v>
      </c>
      <c r="E26" s="14">
        <v>172844.3</v>
      </c>
      <c r="F26" s="30">
        <v>168421.2</v>
      </c>
      <c r="G26" s="20">
        <f t="shared" si="1"/>
        <v>-7417.0999999999767</v>
      </c>
      <c r="H26" s="20">
        <f t="shared" si="2"/>
        <v>95.781863223199963</v>
      </c>
      <c r="I26" s="20">
        <f t="shared" si="3"/>
        <v>-4423.0999999999767</v>
      </c>
      <c r="J26" s="20">
        <f t="shared" si="4"/>
        <v>97.44099169020906</v>
      </c>
      <c r="K26" s="20">
        <f t="shared" si="5"/>
        <v>-4423.0999999999767</v>
      </c>
      <c r="L26" s="20">
        <f t="shared" si="6"/>
        <v>97.44099169020906</v>
      </c>
      <c r="M26" s="30">
        <v>167917.1</v>
      </c>
      <c r="N26" s="33">
        <v>167917.1</v>
      </c>
      <c r="O26" s="6"/>
    </row>
    <row r="27" spans="1:15" ht="38.25" hidden="1" outlineLevel="1" x14ac:dyDescent="0.25">
      <c r="A27" s="15" t="s">
        <v>61</v>
      </c>
      <c r="B27" s="16" t="s">
        <v>21</v>
      </c>
      <c r="C27" s="14">
        <v>15905.9</v>
      </c>
      <c r="D27" s="14">
        <v>17925.8</v>
      </c>
      <c r="E27" s="14">
        <v>17925.8</v>
      </c>
      <c r="F27" s="30">
        <v>17107.7</v>
      </c>
      <c r="G27" s="20">
        <f t="shared" si="1"/>
        <v>1201.8000000000011</v>
      </c>
      <c r="H27" s="20">
        <f t="shared" si="2"/>
        <v>107.55568688348349</v>
      </c>
      <c r="I27" s="20">
        <f t="shared" si="3"/>
        <v>-818.09999999999854</v>
      </c>
      <c r="J27" s="20">
        <f t="shared" si="4"/>
        <v>95.436186948420726</v>
      </c>
      <c r="K27" s="20">
        <f t="shared" si="5"/>
        <v>-818.09999999999854</v>
      </c>
      <c r="L27" s="20">
        <f t="shared" si="6"/>
        <v>95.436186948420726</v>
      </c>
      <c r="M27" s="30">
        <v>16125.5</v>
      </c>
      <c r="N27" s="33">
        <v>16254.2</v>
      </c>
      <c r="O27" s="6"/>
    </row>
    <row r="28" spans="1:15" ht="38.25" hidden="1" outlineLevel="1" x14ac:dyDescent="0.25">
      <c r="A28" s="15" t="s">
        <v>62</v>
      </c>
      <c r="B28" s="16" t="s">
        <v>22</v>
      </c>
      <c r="C28" s="14">
        <v>5739.4</v>
      </c>
      <c r="D28" s="14">
        <v>7796</v>
      </c>
      <c r="E28" s="14">
        <v>7796</v>
      </c>
      <c r="F28" s="30">
        <v>8746.5</v>
      </c>
      <c r="G28" s="20">
        <f t="shared" si="1"/>
        <v>3007.1000000000004</v>
      </c>
      <c r="H28" s="20">
        <f t="shared" si="2"/>
        <v>152.39397846464789</v>
      </c>
      <c r="I28" s="20">
        <f t="shared" si="3"/>
        <v>950.5</v>
      </c>
      <c r="J28" s="20">
        <f t="shared" si="4"/>
        <v>112.19214982042074</v>
      </c>
      <c r="K28" s="20">
        <f t="shared" si="5"/>
        <v>950.5</v>
      </c>
      <c r="L28" s="20">
        <f t="shared" si="6"/>
        <v>112.19214982042074</v>
      </c>
      <c r="M28" s="30">
        <v>8646.5</v>
      </c>
      <c r="N28" s="33">
        <v>8646.5</v>
      </c>
      <c r="O28" s="6"/>
    </row>
    <row r="29" spans="1:15" ht="38.25" hidden="1" outlineLevel="1" x14ac:dyDescent="0.25">
      <c r="A29" s="15" t="s">
        <v>63</v>
      </c>
      <c r="B29" s="16" t="s">
        <v>23</v>
      </c>
      <c r="C29" s="14">
        <v>1502.7</v>
      </c>
      <c r="D29" s="14">
        <v>83829.899999999994</v>
      </c>
      <c r="E29" s="14">
        <v>83829.899999999994</v>
      </c>
      <c r="F29" s="30">
        <v>500</v>
      </c>
      <c r="G29" s="20">
        <f t="shared" si="1"/>
        <v>-1002.7</v>
      </c>
      <c r="H29" s="20">
        <f t="shared" si="2"/>
        <v>33.273441139282625</v>
      </c>
      <c r="I29" s="20">
        <f t="shared" si="3"/>
        <v>-83329.899999999994</v>
      </c>
      <c r="J29" s="20">
        <f t="shared" si="4"/>
        <v>0.59644589818191363</v>
      </c>
      <c r="K29" s="20">
        <f t="shared" si="5"/>
        <v>-83329.899999999994</v>
      </c>
      <c r="L29" s="20">
        <f t="shared" si="6"/>
        <v>0.59644589818191363</v>
      </c>
      <c r="M29" s="30">
        <v>500</v>
      </c>
      <c r="N29" s="33">
        <v>500</v>
      </c>
      <c r="O29" s="6"/>
    </row>
    <row r="30" spans="1:15" ht="25.5" hidden="1" outlineLevel="1" x14ac:dyDescent="0.25">
      <c r="A30" s="15" t="s">
        <v>64</v>
      </c>
      <c r="B30" s="16" t="s">
        <v>24</v>
      </c>
      <c r="C30" s="14">
        <v>52141.599999999999</v>
      </c>
      <c r="D30" s="14">
        <v>56561</v>
      </c>
      <c r="E30" s="14">
        <v>56561</v>
      </c>
      <c r="F30" s="30">
        <v>52076.6</v>
      </c>
      <c r="G30" s="20">
        <f t="shared" si="1"/>
        <v>-65</v>
      </c>
      <c r="H30" s="20">
        <f t="shared" si="2"/>
        <v>99.875339460239047</v>
      </c>
      <c r="I30" s="20">
        <f t="shared" si="3"/>
        <v>-4484.4000000000015</v>
      </c>
      <c r="J30" s="20">
        <f t="shared" si="4"/>
        <v>92.0715687487845</v>
      </c>
      <c r="K30" s="20">
        <f t="shared" si="5"/>
        <v>-4484.4000000000015</v>
      </c>
      <c r="L30" s="20">
        <f t="shared" si="6"/>
        <v>92.0715687487845</v>
      </c>
      <c r="M30" s="30">
        <v>45652.1</v>
      </c>
      <c r="N30" s="33">
        <v>45246.7</v>
      </c>
      <c r="O30" s="6"/>
    </row>
    <row r="31" spans="1:15" ht="38.25" hidden="1" outlineLevel="1" x14ac:dyDescent="0.25">
      <c r="A31" s="15" t="s">
        <v>65</v>
      </c>
      <c r="B31" s="16" t="s">
        <v>25</v>
      </c>
      <c r="C31" s="14">
        <v>80486.2</v>
      </c>
      <c r="D31" s="14">
        <v>82530.2</v>
      </c>
      <c r="E31" s="14">
        <v>82530.2</v>
      </c>
      <c r="F31" s="30">
        <v>211395.5</v>
      </c>
      <c r="G31" s="20">
        <f t="shared" si="1"/>
        <v>130909.3</v>
      </c>
      <c r="H31" s="20">
        <f t="shared" si="2"/>
        <v>262.64813098394512</v>
      </c>
      <c r="I31" s="20">
        <f t="shared" si="3"/>
        <v>128865.3</v>
      </c>
      <c r="J31" s="20">
        <f t="shared" si="4"/>
        <v>256.14320575983095</v>
      </c>
      <c r="K31" s="20">
        <f t="shared" si="5"/>
        <v>128865.3</v>
      </c>
      <c r="L31" s="20">
        <f t="shared" si="6"/>
        <v>256.14320575983095</v>
      </c>
      <c r="M31" s="30">
        <v>69798.8</v>
      </c>
      <c r="N31" s="33">
        <v>69830.600000000006</v>
      </c>
      <c r="O31" s="6"/>
    </row>
    <row r="32" spans="1:15" ht="25.5" hidden="1" outlineLevel="1" x14ac:dyDescent="0.25">
      <c r="A32" s="15" t="s">
        <v>66</v>
      </c>
      <c r="B32" s="16" t="s">
        <v>26</v>
      </c>
      <c r="C32" s="14">
        <v>6772.4</v>
      </c>
      <c r="D32" s="14">
        <v>5736.2</v>
      </c>
      <c r="E32" s="14">
        <v>5736.2</v>
      </c>
      <c r="F32" s="30">
        <v>3612.7</v>
      </c>
      <c r="G32" s="20">
        <f t="shared" si="1"/>
        <v>-3159.7</v>
      </c>
      <c r="H32" s="20">
        <f t="shared" si="2"/>
        <v>53.3444569133542</v>
      </c>
      <c r="I32" s="20">
        <f t="shared" si="3"/>
        <v>-2123.5</v>
      </c>
      <c r="J32" s="20">
        <f t="shared" si="4"/>
        <v>62.980718942854153</v>
      </c>
      <c r="K32" s="20">
        <f t="shared" si="5"/>
        <v>-2123.5</v>
      </c>
      <c r="L32" s="20">
        <f t="shared" si="6"/>
        <v>62.980718942854153</v>
      </c>
      <c r="M32" s="30">
        <v>4485.8999999999996</v>
      </c>
      <c r="N32" s="33">
        <v>4485.8999999999996</v>
      </c>
      <c r="O32" s="6"/>
    </row>
    <row r="33" spans="1:15" s="4" customFormat="1" ht="25.5" collapsed="1" x14ac:dyDescent="0.2">
      <c r="A33" s="23" t="s">
        <v>81</v>
      </c>
      <c r="B33" s="24" t="s">
        <v>27</v>
      </c>
      <c r="C33" s="17">
        <f>SUM(C34:C37)</f>
        <v>2277999.8000000003</v>
      </c>
      <c r="D33" s="11">
        <f t="shared" ref="D33:N33" si="10">SUM(D34:D37)</f>
        <v>2972837.0999999996</v>
      </c>
      <c r="E33" s="11">
        <f t="shared" si="10"/>
        <v>2972837.0999999996</v>
      </c>
      <c r="F33" s="29">
        <f t="shared" si="10"/>
        <v>2282015.8000000003</v>
      </c>
      <c r="G33" s="19">
        <f t="shared" si="1"/>
        <v>4016</v>
      </c>
      <c r="H33" s="19">
        <f t="shared" si="2"/>
        <v>100.17629501108824</v>
      </c>
      <c r="I33" s="19">
        <f t="shared" si="3"/>
        <v>-690821.29999999935</v>
      </c>
      <c r="J33" s="19">
        <f t="shared" si="4"/>
        <v>76.762221515602064</v>
      </c>
      <c r="K33" s="19">
        <f t="shared" si="5"/>
        <v>-690821.29999999935</v>
      </c>
      <c r="L33" s="19">
        <f t="shared" si="6"/>
        <v>76.762221515602064</v>
      </c>
      <c r="M33" s="29">
        <f t="shared" si="10"/>
        <v>2117871.2999999998</v>
      </c>
      <c r="N33" s="32">
        <f t="shared" si="10"/>
        <v>2151959.5</v>
      </c>
      <c r="O33" s="26"/>
    </row>
    <row r="34" spans="1:15" ht="25.5" hidden="1" outlineLevel="1" x14ac:dyDescent="0.25">
      <c r="A34" s="15" t="s">
        <v>67</v>
      </c>
      <c r="B34" s="16" t="s">
        <v>28</v>
      </c>
      <c r="C34" s="14">
        <v>2192414.7000000002</v>
      </c>
      <c r="D34" s="14">
        <v>2855834.3</v>
      </c>
      <c r="E34" s="14">
        <v>2855834.3</v>
      </c>
      <c r="F34" s="30">
        <v>2146716.2000000002</v>
      </c>
      <c r="G34" s="20">
        <f t="shared" si="1"/>
        <v>-45698.5</v>
      </c>
      <c r="H34" s="20">
        <f t="shared" si="2"/>
        <v>97.915608757777434</v>
      </c>
      <c r="I34" s="20">
        <f t="shared" si="3"/>
        <v>-709118.09999999963</v>
      </c>
      <c r="J34" s="20">
        <f t="shared" si="4"/>
        <v>75.169494252520195</v>
      </c>
      <c r="K34" s="20">
        <f t="shared" si="5"/>
        <v>-709118.09999999963</v>
      </c>
      <c r="L34" s="20">
        <f t="shared" si="6"/>
        <v>75.169494252520195</v>
      </c>
      <c r="M34" s="30">
        <v>1981784.9</v>
      </c>
      <c r="N34" s="33">
        <v>2008448.4</v>
      </c>
      <c r="O34" s="6"/>
    </row>
    <row r="35" spans="1:15" hidden="1" outlineLevel="1" x14ac:dyDescent="0.25">
      <c r="A35" s="15" t="s">
        <v>68</v>
      </c>
      <c r="B35" s="16" t="s">
        <v>29</v>
      </c>
      <c r="C35" s="14">
        <v>44769.4</v>
      </c>
      <c r="D35" s="14">
        <v>65805.899999999994</v>
      </c>
      <c r="E35" s="14">
        <v>65805.899999999994</v>
      </c>
      <c r="F35" s="30">
        <v>79933.899999999994</v>
      </c>
      <c r="G35" s="20">
        <f t="shared" si="1"/>
        <v>35164.499999999993</v>
      </c>
      <c r="H35" s="20">
        <f t="shared" si="2"/>
        <v>178.5458371119559</v>
      </c>
      <c r="I35" s="20">
        <f t="shared" si="3"/>
        <v>14128</v>
      </c>
      <c r="J35" s="20">
        <f t="shared" si="4"/>
        <v>121.46919957025131</v>
      </c>
      <c r="K35" s="20">
        <f t="shared" si="5"/>
        <v>14128</v>
      </c>
      <c r="L35" s="20">
        <f t="shared" si="6"/>
        <v>121.46919957025131</v>
      </c>
      <c r="M35" s="30">
        <v>82598.2</v>
      </c>
      <c r="N35" s="33">
        <v>83988.5</v>
      </c>
      <c r="O35" s="6"/>
    </row>
    <row r="36" spans="1:15" ht="25.5" hidden="1" outlineLevel="1" x14ac:dyDescent="0.25">
      <c r="A36" s="15" t="s">
        <v>69</v>
      </c>
      <c r="B36" s="16" t="s">
        <v>30</v>
      </c>
      <c r="C36" s="14">
        <v>33104.5</v>
      </c>
      <c r="D36" s="14">
        <v>45346.1</v>
      </c>
      <c r="E36" s="14">
        <v>45346.1</v>
      </c>
      <c r="F36" s="30">
        <v>48009.1</v>
      </c>
      <c r="G36" s="20">
        <f t="shared" si="1"/>
        <v>14904.599999999999</v>
      </c>
      <c r="H36" s="20">
        <f t="shared" si="2"/>
        <v>145.02288208551707</v>
      </c>
      <c r="I36" s="20">
        <f t="shared" si="3"/>
        <v>2663</v>
      </c>
      <c r="J36" s="20">
        <f t="shared" si="4"/>
        <v>105.87261087502564</v>
      </c>
      <c r="K36" s="20">
        <f t="shared" si="5"/>
        <v>2663</v>
      </c>
      <c r="L36" s="20">
        <f t="shared" si="6"/>
        <v>105.87261087502564</v>
      </c>
      <c r="M36" s="30">
        <v>46131.6</v>
      </c>
      <c r="N36" s="33">
        <v>52166</v>
      </c>
      <c r="O36" s="6"/>
    </row>
    <row r="37" spans="1:15" ht="25.5" hidden="1" outlineLevel="1" x14ac:dyDescent="0.25">
      <c r="A37" s="15" t="s">
        <v>70</v>
      </c>
      <c r="B37" s="16" t="s">
        <v>31</v>
      </c>
      <c r="C37" s="14">
        <v>7711.2</v>
      </c>
      <c r="D37" s="14">
        <v>5850.8</v>
      </c>
      <c r="E37" s="14">
        <v>5850.8</v>
      </c>
      <c r="F37" s="30">
        <v>7356.6</v>
      </c>
      <c r="G37" s="20">
        <f t="shared" si="1"/>
        <v>-354.59999999999945</v>
      </c>
      <c r="H37" s="20">
        <f t="shared" si="2"/>
        <v>95.401493930905701</v>
      </c>
      <c r="I37" s="20">
        <f t="shared" si="3"/>
        <v>1505.8000000000002</v>
      </c>
      <c r="J37" s="20">
        <f t="shared" si="4"/>
        <v>125.7366513980994</v>
      </c>
      <c r="K37" s="20">
        <f t="shared" si="5"/>
        <v>1505.8000000000002</v>
      </c>
      <c r="L37" s="20">
        <f t="shared" si="6"/>
        <v>125.7366513980994</v>
      </c>
      <c r="M37" s="30">
        <v>7356.6</v>
      </c>
      <c r="N37" s="33">
        <v>7356.6</v>
      </c>
      <c r="O37" s="6"/>
    </row>
    <row r="38" spans="1:15" s="4" customFormat="1" ht="25.5" collapsed="1" x14ac:dyDescent="0.2">
      <c r="A38" s="23" t="s">
        <v>82</v>
      </c>
      <c r="B38" s="24" t="s">
        <v>32</v>
      </c>
      <c r="C38" s="17">
        <f>SUM(C39:C44)</f>
        <v>358222.10000000003</v>
      </c>
      <c r="D38" s="11">
        <f t="shared" ref="D38:N38" si="11">SUM(D39:D44)</f>
        <v>379341.8</v>
      </c>
      <c r="E38" s="11">
        <f t="shared" si="11"/>
        <v>378263.60000000003</v>
      </c>
      <c r="F38" s="29">
        <f t="shared" si="11"/>
        <v>407535.49999999994</v>
      </c>
      <c r="G38" s="19">
        <f t="shared" si="1"/>
        <v>49313.399999999907</v>
      </c>
      <c r="H38" s="19">
        <f t="shared" si="2"/>
        <v>113.76615233956808</v>
      </c>
      <c r="I38" s="19">
        <f t="shared" si="3"/>
        <v>28193.699999999953</v>
      </c>
      <c r="J38" s="19">
        <f t="shared" si="4"/>
        <v>107.43226820772189</v>
      </c>
      <c r="K38" s="19">
        <f t="shared" si="5"/>
        <v>29271.899999999907</v>
      </c>
      <c r="L38" s="19">
        <f t="shared" si="6"/>
        <v>107.73849241639954</v>
      </c>
      <c r="M38" s="29">
        <f t="shared" si="11"/>
        <v>386550.30000000005</v>
      </c>
      <c r="N38" s="32">
        <f t="shared" si="11"/>
        <v>387208.39999999997</v>
      </c>
      <c r="O38" s="26"/>
    </row>
    <row r="39" spans="1:15" ht="38.25" hidden="1" outlineLevel="1" x14ac:dyDescent="0.25">
      <c r="A39" s="15" t="s">
        <v>71</v>
      </c>
      <c r="B39" s="16" t="s">
        <v>33</v>
      </c>
      <c r="C39" s="14">
        <v>109658.8</v>
      </c>
      <c r="D39" s="14">
        <v>111677.6</v>
      </c>
      <c r="E39" s="14">
        <v>111677.6</v>
      </c>
      <c r="F39" s="30">
        <v>121506.4</v>
      </c>
      <c r="G39" s="20">
        <f t="shared" si="1"/>
        <v>11847.599999999991</v>
      </c>
      <c r="H39" s="20">
        <f t="shared" si="2"/>
        <v>110.80405767708564</v>
      </c>
      <c r="I39" s="20">
        <f t="shared" si="3"/>
        <v>9828.7999999999884</v>
      </c>
      <c r="J39" s="20">
        <f t="shared" si="4"/>
        <v>108.80104873313896</v>
      </c>
      <c r="K39" s="20">
        <f t="shared" si="5"/>
        <v>9828.7999999999884</v>
      </c>
      <c r="L39" s="20">
        <f t="shared" si="6"/>
        <v>108.80104873313896</v>
      </c>
      <c r="M39" s="30">
        <v>121576.5</v>
      </c>
      <c r="N39" s="33">
        <v>121755.7</v>
      </c>
      <c r="O39" s="6"/>
    </row>
    <row r="40" spans="1:15" ht="51" hidden="1" outlineLevel="1" x14ac:dyDescent="0.25">
      <c r="A40" s="15" t="s">
        <v>72</v>
      </c>
      <c r="B40" s="16" t="s">
        <v>34</v>
      </c>
      <c r="C40" s="14">
        <v>69578</v>
      </c>
      <c r="D40" s="14">
        <v>71074.899999999994</v>
      </c>
      <c r="E40" s="14">
        <v>71074.899999999994</v>
      </c>
      <c r="F40" s="30">
        <v>87691.6</v>
      </c>
      <c r="G40" s="20">
        <f t="shared" si="1"/>
        <v>18113.600000000006</v>
      </c>
      <c r="H40" s="20">
        <f t="shared" si="2"/>
        <v>126.03351634137228</v>
      </c>
      <c r="I40" s="20">
        <f t="shared" si="3"/>
        <v>16616.700000000012</v>
      </c>
      <c r="J40" s="20">
        <f t="shared" si="4"/>
        <v>123.3791394711776</v>
      </c>
      <c r="K40" s="20">
        <f t="shared" si="5"/>
        <v>16616.700000000012</v>
      </c>
      <c r="L40" s="20">
        <f t="shared" si="6"/>
        <v>123.3791394711776</v>
      </c>
      <c r="M40" s="30">
        <v>77593.8</v>
      </c>
      <c r="N40" s="33">
        <v>77756.800000000003</v>
      </c>
      <c r="O40" s="6"/>
    </row>
    <row r="41" spans="1:15" ht="38.25" hidden="1" outlineLevel="1" x14ac:dyDescent="0.25">
      <c r="A41" s="15" t="s">
        <v>73</v>
      </c>
      <c r="B41" s="16" t="s">
        <v>35</v>
      </c>
      <c r="C41" s="14">
        <v>114879.6</v>
      </c>
      <c r="D41" s="14">
        <v>121079.7</v>
      </c>
      <c r="E41" s="14">
        <v>121079.7</v>
      </c>
      <c r="F41" s="30">
        <v>121569.8</v>
      </c>
      <c r="G41" s="20">
        <f t="shared" si="1"/>
        <v>6690.1999999999971</v>
      </c>
      <c r="H41" s="20">
        <f t="shared" si="2"/>
        <v>105.82366233865716</v>
      </c>
      <c r="I41" s="20">
        <f t="shared" si="3"/>
        <v>490.10000000000582</v>
      </c>
      <c r="J41" s="20">
        <f t="shared" si="4"/>
        <v>100.4047747062472</v>
      </c>
      <c r="K41" s="20">
        <f t="shared" si="5"/>
        <v>490.10000000000582</v>
      </c>
      <c r="L41" s="20">
        <f t="shared" si="6"/>
        <v>100.4047747062472</v>
      </c>
      <c r="M41" s="30">
        <v>113228.1</v>
      </c>
      <c r="N41" s="33">
        <v>113483.2</v>
      </c>
      <c r="O41" s="6"/>
    </row>
    <row r="42" spans="1:15" ht="25.5" hidden="1" outlineLevel="1" x14ac:dyDescent="0.25">
      <c r="A42" s="15" t="s">
        <v>74</v>
      </c>
      <c r="B42" s="16" t="s">
        <v>36</v>
      </c>
      <c r="C42" s="14">
        <v>20836.599999999999</v>
      </c>
      <c r="D42" s="14">
        <v>19502.7</v>
      </c>
      <c r="E42" s="14">
        <v>19502.7</v>
      </c>
      <c r="F42" s="30">
        <v>22504.3</v>
      </c>
      <c r="G42" s="20">
        <f t="shared" si="1"/>
        <v>1667.7000000000007</v>
      </c>
      <c r="H42" s="20">
        <f t="shared" si="2"/>
        <v>108.00370501905302</v>
      </c>
      <c r="I42" s="20">
        <f t="shared" si="3"/>
        <v>3001.5999999999985</v>
      </c>
      <c r="J42" s="20">
        <f t="shared" si="4"/>
        <v>115.39068949427514</v>
      </c>
      <c r="K42" s="20">
        <f t="shared" si="5"/>
        <v>3001.5999999999985</v>
      </c>
      <c r="L42" s="20">
        <f t="shared" si="6"/>
        <v>115.39068949427514</v>
      </c>
      <c r="M42" s="30">
        <v>20740</v>
      </c>
      <c r="N42" s="33">
        <v>20788.099999999999</v>
      </c>
      <c r="O42" s="6"/>
    </row>
    <row r="43" spans="1:15" ht="51" hidden="1" outlineLevel="1" x14ac:dyDescent="0.25">
      <c r="A43" s="25" t="s">
        <v>75</v>
      </c>
      <c r="B43" s="16" t="s">
        <v>43</v>
      </c>
      <c r="C43" s="14">
        <v>1479.2</v>
      </c>
      <c r="D43" s="14">
        <v>4074.1</v>
      </c>
      <c r="E43" s="14">
        <v>2995.9</v>
      </c>
      <c r="F43" s="30">
        <v>2137.6</v>
      </c>
      <c r="G43" s="20">
        <f t="shared" si="1"/>
        <v>658.39999999999986</v>
      </c>
      <c r="H43" s="20">
        <v>0</v>
      </c>
      <c r="I43" s="20">
        <f t="shared" si="3"/>
        <v>-1936.5</v>
      </c>
      <c r="J43" s="20">
        <f t="shared" si="4"/>
        <v>52.4680297489016</v>
      </c>
      <c r="K43" s="20">
        <f t="shared" si="5"/>
        <v>-858.30000000000018</v>
      </c>
      <c r="L43" s="20">
        <f t="shared" si="6"/>
        <v>71.350846156413766</v>
      </c>
      <c r="M43" s="30">
        <v>1500</v>
      </c>
      <c r="N43" s="33">
        <v>1500</v>
      </c>
      <c r="O43" s="6"/>
    </row>
    <row r="44" spans="1:15" ht="38.25" hidden="1" x14ac:dyDescent="0.25">
      <c r="A44" s="15" t="s">
        <v>97</v>
      </c>
      <c r="B44" s="16" t="s">
        <v>37</v>
      </c>
      <c r="C44" s="14">
        <v>41789.9</v>
      </c>
      <c r="D44" s="14">
        <v>51932.800000000003</v>
      </c>
      <c r="E44" s="14">
        <v>51932.800000000003</v>
      </c>
      <c r="F44" s="30">
        <v>52125.8</v>
      </c>
      <c r="G44" s="20">
        <f t="shared" si="1"/>
        <v>10335.900000000001</v>
      </c>
      <c r="H44" s="20">
        <f>F44/C44*100</f>
        <v>124.73300965065721</v>
      </c>
      <c r="I44" s="20">
        <f t="shared" si="3"/>
        <v>193</v>
      </c>
      <c r="J44" s="20">
        <f t="shared" si="4"/>
        <v>100.37163411177521</v>
      </c>
      <c r="K44" s="20">
        <f t="shared" si="5"/>
        <v>193</v>
      </c>
      <c r="L44" s="20">
        <f t="shared" si="6"/>
        <v>100.37163411177521</v>
      </c>
      <c r="M44" s="30">
        <v>51911.9</v>
      </c>
      <c r="N44" s="33">
        <v>51924.6</v>
      </c>
      <c r="O44" s="6"/>
    </row>
    <row r="45" spans="1:15" s="4" customFormat="1" ht="76.5" outlineLevel="1" x14ac:dyDescent="0.2">
      <c r="A45" s="9" t="s">
        <v>83</v>
      </c>
      <c r="B45" s="10" t="s">
        <v>38</v>
      </c>
      <c r="C45" s="17">
        <f>C46</f>
        <v>26194.5</v>
      </c>
      <c r="D45" s="11">
        <f t="shared" ref="D45:N45" si="12">D46</f>
        <v>37223.5</v>
      </c>
      <c r="E45" s="11">
        <f t="shared" si="12"/>
        <v>26730.7</v>
      </c>
      <c r="F45" s="29">
        <f t="shared" si="12"/>
        <v>39890.800000000003</v>
      </c>
      <c r="G45" s="19">
        <f t="shared" si="1"/>
        <v>13696.300000000003</v>
      </c>
      <c r="H45" s="19">
        <f>F45/C45*100</f>
        <v>152.28693046250169</v>
      </c>
      <c r="I45" s="19">
        <f t="shared" si="3"/>
        <v>2667.3000000000029</v>
      </c>
      <c r="J45" s="19">
        <f t="shared" si="4"/>
        <v>107.16563461254316</v>
      </c>
      <c r="K45" s="19">
        <f t="shared" si="5"/>
        <v>13160.100000000002</v>
      </c>
      <c r="L45" s="19">
        <f t="shared" si="6"/>
        <v>149.23215628472133</v>
      </c>
      <c r="M45" s="29">
        <f t="shared" si="12"/>
        <v>46744.7</v>
      </c>
      <c r="N45" s="32">
        <f t="shared" si="12"/>
        <v>56959.9</v>
      </c>
      <c r="O45" s="3"/>
    </row>
    <row r="46" spans="1:15" ht="25.5" hidden="1" x14ac:dyDescent="0.25">
      <c r="A46" s="12" t="s">
        <v>76</v>
      </c>
      <c r="B46" s="13" t="s">
        <v>39</v>
      </c>
      <c r="C46" s="14">
        <v>26194.5</v>
      </c>
      <c r="D46" s="14">
        <v>37223.5</v>
      </c>
      <c r="E46" s="14">
        <v>26730.7</v>
      </c>
      <c r="F46" s="30">
        <v>39890.800000000003</v>
      </c>
      <c r="G46" s="20">
        <f t="shared" si="1"/>
        <v>13696.300000000003</v>
      </c>
      <c r="H46" s="20">
        <f>F46/C46*100</f>
        <v>152.28693046250169</v>
      </c>
      <c r="I46" s="20">
        <f t="shared" si="3"/>
        <v>2667.3000000000029</v>
      </c>
      <c r="J46" s="20">
        <f t="shared" si="4"/>
        <v>107.16563461254316</v>
      </c>
      <c r="K46" s="20">
        <f t="shared" si="5"/>
        <v>13160.100000000002</v>
      </c>
      <c r="L46" s="20">
        <f t="shared" si="6"/>
        <v>149.23215628472133</v>
      </c>
      <c r="M46" s="30">
        <v>46744.7</v>
      </c>
      <c r="N46" s="33">
        <v>56959.9</v>
      </c>
      <c r="O46" s="1"/>
    </row>
    <row r="47" spans="1:15" s="4" customFormat="1" ht="38.25" x14ac:dyDescent="0.2">
      <c r="A47" s="23" t="s">
        <v>84</v>
      </c>
      <c r="B47" s="24" t="s">
        <v>40</v>
      </c>
      <c r="C47" s="11">
        <v>38911</v>
      </c>
      <c r="D47" s="11">
        <v>56324.2</v>
      </c>
      <c r="E47" s="11">
        <v>56324.2</v>
      </c>
      <c r="F47" s="29">
        <v>129403.2</v>
      </c>
      <c r="G47" s="19">
        <f t="shared" si="1"/>
        <v>90492.2</v>
      </c>
      <c r="H47" s="19">
        <f>F47/C47*100</f>
        <v>332.56200046259414</v>
      </c>
      <c r="I47" s="19">
        <f t="shared" si="3"/>
        <v>73079</v>
      </c>
      <c r="J47" s="19">
        <f t="shared" si="4"/>
        <v>229.74707141867975</v>
      </c>
      <c r="K47" s="19">
        <f t="shared" si="5"/>
        <v>73079</v>
      </c>
      <c r="L47" s="19">
        <f t="shared" si="6"/>
        <v>229.74707141867975</v>
      </c>
      <c r="M47" s="29">
        <v>12500</v>
      </c>
      <c r="N47" s="32">
        <v>12500</v>
      </c>
      <c r="O47" s="26"/>
    </row>
    <row r="48" spans="1:15" s="4" customFormat="1" ht="51" x14ac:dyDescent="0.2">
      <c r="A48" s="23" t="s">
        <v>85</v>
      </c>
      <c r="B48" s="24" t="s">
        <v>41</v>
      </c>
      <c r="C48" s="11">
        <v>6691</v>
      </c>
      <c r="D48" s="11">
        <v>2911.4</v>
      </c>
      <c r="E48" s="11">
        <v>2911.4</v>
      </c>
      <c r="F48" s="29">
        <v>3845</v>
      </c>
      <c r="G48" s="19">
        <f t="shared" si="1"/>
        <v>-2846</v>
      </c>
      <c r="H48" s="19">
        <f>F48/C48*100</f>
        <v>57.465251830817522</v>
      </c>
      <c r="I48" s="19">
        <f t="shared" si="3"/>
        <v>933.59999999999991</v>
      </c>
      <c r="J48" s="19">
        <f t="shared" si="4"/>
        <v>132.06704678161708</v>
      </c>
      <c r="K48" s="19">
        <f t="shared" si="5"/>
        <v>933.59999999999991</v>
      </c>
      <c r="L48" s="19">
        <f t="shared" si="6"/>
        <v>132.06704678161708</v>
      </c>
      <c r="M48" s="29">
        <v>3845</v>
      </c>
      <c r="N48" s="32">
        <v>3845</v>
      </c>
      <c r="O48" s="26"/>
    </row>
    <row r="49" spans="1:15" s="4" customFormat="1" ht="63.75" outlineLevel="1" x14ac:dyDescent="0.2">
      <c r="A49" s="27" t="s">
        <v>86</v>
      </c>
      <c r="B49" s="24" t="s">
        <v>44</v>
      </c>
      <c r="C49" s="11">
        <v>50</v>
      </c>
      <c r="D49" s="11">
        <v>90</v>
      </c>
      <c r="E49" s="11">
        <v>90</v>
      </c>
      <c r="F49" s="29">
        <v>90</v>
      </c>
      <c r="G49" s="19">
        <f t="shared" si="1"/>
        <v>40</v>
      </c>
      <c r="H49" s="19">
        <v>0</v>
      </c>
      <c r="I49" s="19">
        <f t="shared" si="3"/>
        <v>0</v>
      </c>
      <c r="J49" s="19">
        <f t="shared" si="4"/>
        <v>100</v>
      </c>
      <c r="K49" s="19">
        <f t="shared" si="5"/>
        <v>0</v>
      </c>
      <c r="L49" s="19">
        <v>0</v>
      </c>
      <c r="M49" s="29">
        <v>91.8</v>
      </c>
      <c r="N49" s="32">
        <v>93.6</v>
      </c>
      <c r="O49" s="26"/>
    </row>
    <row r="50" spans="1:15" s="4" customFormat="1" ht="14.25" outlineLevel="1" x14ac:dyDescent="0.2">
      <c r="A50" s="57" t="s">
        <v>42</v>
      </c>
      <c r="B50" s="58"/>
      <c r="C50" s="18">
        <f t="shared" ref="C50:F50" si="13">C49+C48+C47+C45+C38+C33+C25+C21+C17+C8</f>
        <v>3131286.2</v>
      </c>
      <c r="D50" s="18">
        <f t="shared" si="13"/>
        <v>4054335.4999999995</v>
      </c>
      <c r="E50" s="18">
        <f t="shared" si="13"/>
        <v>4042004.1999999997</v>
      </c>
      <c r="F50" s="31">
        <f t="shared" si="13"/>
        <v>3496606.2000000007</v>
      </c>
      <c r="G50" s="19">
        <f t="shared" si="1"/>
        <v>365320.00000000047</v>
      </c>
      <c r="H50" s="19">
        <f>F50/C50*100</f>
        <v>111.66677130950215</v>
      </c>
      <c r="I50" s="19">
        <f t="shared" si="3"/>
        <v>-557729.29999999888</v>
      </c>
      <c r="J50" s="19">
        <f t="shared" si="4"/>
        <v>86.243632279568402</v>
      </c>
      <c r="K50" s="19">
        <f t="shared" si="5"/>
        <v>-545397.99999999907</v>
      </c>
      <c r="L50" s="19">
        <f t="shared" si="6"/>
        <v>86.506743362612056</v>
      </c>
      <c r="M50" s="31">
        <f t="shared" ref="M50:N50" si="14">M49+M48+M47+M45+M38+M33+M25+M21+M17+M8</f>
        <v>3017567.4999999995</v>
      </c>
      <c r="N50" s="34">
        <f t="shared" si="14"/>
        <v>3062203.9999999995</v>
      </c>
      <c r="O50" s="26"/>
    </row>
    <row r="53" spans="1:15" x14ac:dyDescent="0.25">
      <c r="E53" s="8"/>
    </row>
    <row r="55" spans="1:15" x14ac:dyDescent="0.25">
      <c r="E55" s="5"/>
    </row>
  </sheetData>
  <mergeCells count="18">
    <mergeCell ref="A1:B1"/>
    <mergeCell ref="A50:B50"/>
    <mergeCell ref="A2:L2"/>
    <mergeCell ref="A3:L3"/>
    <mergeCell ref="A4:L4"/>
    <mergeCell ref="A5:A7"/>
    <mergeCell ref="B5:B7"/>
    <mergeCell ref="C5:C7"/>
    <mergeCell ref="D5:D7"/>
    <mergeCell ref="E5:E7"/>
    <mergeCell ref="F5:F7"/>
    <mergeCell ref="G6:H6"/>
    <mergeCell ref="G5:L5"/>
    <mergeCell ref="M5:N5"/>
    <mergeCell ref="K6:L6"/>
    <mergeCell ref="M6:M7"/>
    <mergeCell ref="N6:N7"/>
    <mergeCell ref="I6:J6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8&lt;/string&gt;&#10;    &lt;string&gt;26.10.2019&lt;/string&gt;&#10;  &lt;/DateInfo&gt;&#10;  &lt;Code&gt;2454446_28Y10EVVF&lt;/Code&gt;&#10;  &lt;ObjectCode&gt;SQUERY_ANAL_ISP_BUDG&lt;/ObjectCode&gt;&#10;  &lt;DocName&gt;Общий&lt;/DocName&gt;&#10;  &lt;VariantName&gt;Общий&lt;/VariantName&gt;&#10;  &lt;VariantLink&gt;3377024&lt;/VariantLink&gt;&#10;  &lt;SvodReportLink xsi:nil=&quot;true&quot; /&gt;&#10;  &lt;ReportLink&gt;325652&lt;/ReportLink&gt;&#10;  &lt;Note&gt;01.01.2018 - 26.10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AF8A73D-06BD-4274-9362-C4257DF12A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Подпрограммы к ожидаемому</vt:lpstr>
      <vt:lpstr>МП</vt:lpstr>
      <vt:lpstr>'Подпрограммы к ожидаемому'!Заголовки_для_печати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AGARKOVA\Агаркова ОН</dc:creator>
  <cp:lastModifiedBy>Агаркова</cp:lastModifiedBy>
  <cp:lastPrinted>2020-11-19T11:40:53Z</cp:lastPrinted>
  <dcterms:created xsi:type="dcterms:W3CDTF">2019-10-26T06:46:54Z</dcterms:created>
  <dcterms:modified xsi:type="dcterms:W3CDTF">2020-11-23T12:24:01Z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Общий</vt:lpwstr>
  </property>
  <property fmtid="{D5CDD505-2E9C-101B-9397-08002B2CF9AE}" pid="3" name="Версия клиента">
    <vt:lpwstr>19.2.24.10170</vt:lpwstr>
  </property>
  <property fmtid="{D5CDD505-2E9C-101B-9397-08002B2CF9AE}" pid="4" name="Версия базы">
    <vt:lpwstr>18.1.1262.2560080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Budjet_2018</vt:lpwstr>
  </property>
  <property fmtid="{D5CDD505-2E9C-101B-9397-08002B2CF9AE}" pid="8" name="Пользователь">
    <vt:lpwstr>agarkova</vt:lpwstr>
  </property>
  <property fmtid="{D5CDD505-2E9C-101B-9397-08002B2CF9AE}" pid="9" name="Шаблон">
    <vt:lpwstr>sqr_info_isp_budg_2016.xlt</vt:lpwstr>
  </property>
  <property fmtid="{D5CDD505-2E9C-101B-9397-08002B2CF9AE}" pid="10" name="Имя варианта">
    <vt:lpwstr>Общий</vt:lpwstr>
  </property>
  <property fmtid="{D5CDD505-2E9C-101B-9397-08002B2CF9AE}" pid="11" name="Код отчета">
    <vt:lpwstr>2454446_28Y10EVVF</vt:lpwstr>
  </property>
  <property fmtid="{D5CDD505-2E9C-101B-9397-08002B2CF9AE}" pid="12" name="Локальная база">
    <vt:lpwstr>не используется</vt:lpwstr>
  </property>
</Properties>
</file>