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ЭтаКнига" defaultThemeVersion="124226"/>
  <bookViews>
    <workbookView xWindow="120" yWindow="135" windowWidth="10005" windowHeight="10005"/>
  </bookViews>
  <sheets>
    <sheet name="без учета счетов бюджета" sheetId="1" r:id="rId1"/>
  </sheets>
  <definedNames>
    <definedName name="_xlnm.Print_Titles" localSheetId="0">'без учета счетов бюджета'!$8:$9</definedName>
  </definedNames>
  <calcPr calcId="145621"/>
</workbook>
</file>

<file path=xl/calcChain.xml><?xml version="1.0" encoding="utf-8"?>
<calcChain xmlns="http://schemas.openxmlformats.org/spreadsheetml/2006/main">
  <c r="AK11" i="1" l="1"/>
  <c r="AK12" i="1"/>
  <c r="AK13" i="1"/>
  <c r="AK14" i="1"/>
  <c r="AK15" i="1"/>
  <c r="AK16" i="1"/>
  <c r="AK17" i="1"/>
  <c r="AK18" i="1"/>
  <c r="AK20" i="1"/>
  <c r="AK21" i="1"/>
  <c r="AK23" i="1"/>
  <c r="AK24" i="1"/>
  <c r="AK25" i="1"/>
  <c r="AK28" i="1"/>
  <c r="AK29" i="1"/>
  <c r="AK30" i="1"/>
  <c r="AK31" i="1"/>
  <c r="AK32" i="1"/>
  <c r="AK33" i="1"/>
  <c r="AK34" i="1"/>
  <c r="AK37" i="1"/>
  <c r="AK38" i="1"/>
  <c r="AK39" i="1"/>
  <c r="AK40" i="1"/>
  <c r="AK42" i="1"/>
  <c r="AK43" i="1"/>
  <c r="AK44" i="1"/>
  <c r="AK45" i="1"/>
  <c r="AK46" i="1"/>
  <c r="AK47" i="1"/>
  <c r="AK49" i="1"/>
  <c r="AF49" i="1" l="1"/>
  <c r="AJ49" i="1"/>
  <c r="AI35" i="1"/>
  <c r="AJ35" i="1"/>
  <c r="AH27" i="1"/>
  <c r="AG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M27" i="1"/>
  <c r="AK27" i="1" l="1"/>
  <c r="AI11" i="1"/>
  <c r="AI12" i="1"/>
  <c r="AI13" i="1"/>
  <c r="AI14" i="1"/>
  <c r="AI15" i="1"/>
  <c r="AI16" i="1"/>
  <c r="AI17" i="1"/>
  <c r="AI18" i="1"/>
  <c r="AI20" i="1"/>
  <c r="AI21" i="1"/>
  <c r="AI23" i="1"/>
  <c r="AI24" i="1"/>
  <c r="AI25" i="1"/>
  <c r="AI28" i="1"/>
  <c r="AI29" i="1"/>
  <c r="AI30" i="1"/>
  <c r="AI31" i="1"/>
  <c r="AI32" i="1"/>
  <c r="AI33" i="1"/>
  <c r="AI34" i="1"/>
  <c r="AI37" i="1"/>
  <c r="AI38" i="1"/>
  <c r="AI39" i="1"/>
  <c r="AI40" i="1"/>
  <c r="AI42" i="1"/>
  <c r="AI43" i="1"/>
  <c r="AI44" i="1"/>
  <c r="AI45" i="1"/>
  <c r="AI46" i="1"/>
  <c r="AI47" i="1"/>
  <c r="AI49" i="1"/>
  <c r="AF11" i="1"/>
  <c r="AF12" i="1"/>
  <c r="AF13" i="1"/>
  <c r="AF14" i="1"/>
  <c r="AF15" i="1"/>
  <c r="AF16" i="1"/>
  <c r="AF17" i="1"/>
  <c r="AF18" i="1"/>
  <c r="AF20" i="1"/>
  <c r="AF21" i="1"/>
  <c r="AF23" i="1"/>
  <c r="AF24" i="1"/>
  <c r="AF25" i="1"/>
  <c r="AF28" i="1"/>
  <c r="AF29" i="1"/>
  <c r="AF30" i="1"/>
  <c r="AF31" i="1"/>
  <c r="AF32" i="1"/>
  <c r="AF33" i="1"/>
  <c r="AF34" i="1"/>
  <c r="AF37" i="1"/>
  <c r="AF38" i="1"/>
  <c r="AF39" i="1"/>
  <c r="AF40" i="1"/>
  <c r="AF42" i="1"/>
  <c r="AF43" i="1"/>
  <c r="AF44" i="1"/>
  <c r="AF45" i="1"/>
  <c r="AF46" i="1"/>
  <c r="AF47" i="1"/>
  <c r="AJ17" i="1" l="1"/>
  <c r="AJ18" i="1"/>
  <c r="N48" i="1" l="1"/>
  <c r="O48" i="1"/>
  <c r="P48" i="1"/>
  <c r="Q48" i="1"/>
  <c r="R48" i="1"/>
  <c r="S48" i="1"/>
  <c r="T48" i="1"/>
  <c r="U48" i="1"/>
  <c r="V48" i="1"/>
  <c r="W48" i="1"/>
  <c r="X48" i="1"/>
  <c r="Y48" i="1"/>
  <c r="Z48" i="1"/>
  <c r="AA48" i="1"/>
  <c r="AB48" i="1"/>
  <c r="AC48" i="1"/>
  <c r="AD48" i="1"/>
  <c r="AE48" i="1"/>
  <c r="AG48" i="1"/>
  <c r="AH48" i="1"/>
  <c r="M48" i="1"/>
  <c r="AF48" i="1" l="1"/>
  <c r="AK48" i="1"/>
  <c r="AJ48" i="1"/>
  <c r="AI48" i="1"/>
  <c r="AJ13" i="1" l="1"/>
  <c r="AJ14" i="1"/>
  <c r="AJ15" i="1"/>
  <c r="AH19" i="1" l="1"/>
  <c r="AH41" i="1"/>
  <c r="AG41" i="1"/>
  <c r="AH36" i="1"/>
  <c r="AG36" i="1"/>
  <c r="AB41" i="1"/>
  <c r="AH22" i="1"/>
  <c r="AG22" i="1"/>
  <c r="AG19" i="1"/>
  <c r="AH10" i="1"/>
  <c r="AK41" i="1" l="1"/>
  <c r="AI41" i="1"/>
  <c r="AI36" i="1"/>
  <c r="AI27" i="1"/>
  <c r="AI22" i="1"/>
  <c r="AI19" i="1"/>
  <c r="AH50" i="1"/>
  <c r="AJ11" i="1"/>
  <c r="AJ12" i="1"/>
  <c r="AJ16" i="1"/>
  <c r="AJ20" i="1"/>
  <c r="AJ21" i="1"/>
  <c r="AJ23" i="1"/>
  <c r="AJ24" i="1"/>
  <c r="AJ25" i="1"/>
  <c r="AJ26" i="1"/>
  <c r="AJ28" i="1"/>
  <c r="AJ29" i="1"/>
  <c r="AJ30" i="1"/>
  <c r="AJ31" i="1"/>
  <c r="AJ32" i="1"/>
  <c r="AJ33" i="1"/>
  <c r="AJ34" i="1"/>
  <c r="AJ37" i="1"/>
  <c r="AJ38" i="1"/>
  <c r="AJ39" i="1"/>
  <c r="AJ40" i="1"/>
  <c r="AJ41" i="1"/>
  <c r="AJ42" i="1"/>
  <c r="AJ43" i="1"/>
  <c r="AJ44" i="1"/>
  <c r="AJ45" i="1"/>
  <c r="AJ46" i="1"/>
  <c r="AJ47" i="1"/>
  <c r="N41" i="1" l="1"/>
  <c r="O41" i="1"/>
  <c r="P41" i="1"/>
  <c r="Q41" i="1"/>
  <c r="R41" i="1"/>
  <c r="S41" i="1"/>
  <c r="T41" i="1"/>
  <c r="U41" i="1"/>
  <c r="V41" i="1"/>
  <c r="W41" i="1"/>
  <c r="X41" i="1"/>
  <c r="Y41" i="1"/>
  <c r="Z41" i="1"/>
  <c r="AA41" i="1"/>
  <c r="AC41" i="1"/>
  <c r="AD41" i="1"/>
  <c r="AE41" i="1"/>
  <c r="N36" i="1"/>
  <c r="O36" i="1"/>
  <c r="P36" i="1"/>
  <c r="Q36" i="1"/>
  <c r="R36" i="1"/>
  <c r="S36" i="1"/>
  <c r="T36" i="1"/>
  <c r="U36" i="1"/>
  <c r="V36" i="1"/>
  <c r="W36" i="1"/>
  <c r="X36" i="1"/>
  <c r="Y36" i="1"/>
  <c r="Z36" i="1"/>
  <c r="AA36" i="1"/>
  <c r="AB36" i="1"/>
  <c r="AK36" i="1" s="1"/>
  <c r="AC36" i="1"/>
  <c r="AD36" i="1"/>
  <c r="AE36" i="1"/>
  <c r="AC27" i="1"/>
  <c r="AD27" i="1"/>
  <c r="AE27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K22" i="1" s="1"/>
  <c r="AC22" i="1"/>
  <c r="AD22" i="1"/>
  <c r="AE22" i="1"/>
  <c r="N19" i="1"/>
  <c r="O19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K19" i="1" s="1"/>
  <c r="AC19" i="1"/>
  <c r="AD19" i="1"/>
  <c r="AE19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K10" i="1" s="1"/>
  <c r="AC10" i="1"/>
  <c r="AD10" i="1"/>
  <c r="AE10" i="1"/>
  <c r="AG10" i="1"/>
  <c r="M41" i="1"/>
  <c r="AF41" i="1" s="1"/>
  <c r="M36" i="1"/>
  <c r="M22" i="1"/>
  <c r="M19" i="1"/>
  <c r="M10" i="1"/>
  <c r="AF19" i="1" l="1"/>
  <c r="AF36" i="1"/>
  <c r="AE50" i="1"/>
  <c r="W50" i="1"/>
  <c r="O50" i="1"/>
  <c r="AA50" i="1"/>
  <c r="S50" i="1"/>
  <c r="AF27" i="1"/>
  <c r="AF22" i="1"/>
  <c r="AD50" i="1"/>
  <c r="Z50" i="1"/>
  <c r="V50" i="1"/>
  <c r="R50" i="1"/>
  <c r="N50" i="1"/>
  <c r="AC50" i="1"/>
  <c r="AG50" i="1"/>
  <c r="AI50" i="1" s="1"/>
  <c r="AI10" i="1"/>
  <c r="AF10" i="1"/>
  <c r="M50" i="1"/>
  <c r="Y50" i="1"/>
  <c r="U50" i="1"/>
  <c r="Q50" i="1"/>
  <c r="AB50" i="1"/>
  <c r="X50" i="1"/>
  <c r="T50" i="1"/>
  <c r="P50" i="1"/>
  <c r="AJ19" i="1"/>
  <c r="AJ27" i="1"/>
  <c r="AJ22" i="1"/>
  <c r="AJ36" i="1"/>
  <c r="AJ10" i="1"/>
  <c r="AJ50" i="1" l="1"/>
  <c r="AK50" i="1"/>
  <c r="AF50" i="1"/>
</calcChain>
</file>

<file path=xl/sharedStrings.xml><?xml version="1.0" encoding="utf-8"?>
<sst xmlns="http://schemas.openxmlformats.org/spreadsheetml/2006/main" count="249" uniqueCount="97">
  <si>
    <t>Управление финансов администрации ЗАТО г. Североморск</t>
  </si>
  <si>
    <t>Единица измерения: тыс. руб.</t>
  </si>
  <si>
    <t>Наименование показателя</t>
  </si>
  <si>
    <t>#Н/Д</t>
  </si>
  <si>
    <t>Ц.ст.</t>
  </si>
  <si>
    <t>Уточненная роспись/план</t>
  </si>
  <si>
    <t>000</t>
  </si>
  <si>
    <t>0000</t>
  </si>
  <si>
    <t xml:space="preserve">      Подпрограмма "Развитие дошкольного, общего и дополнительного образования детей" на 2014 -2016 годы</t>
  </si>
  <si>
    <t xml:space="preserve">      Подпрограмма "Отдых и оздоровление детей" на 2014 -2016 годы</t>
  </si>
  <si>
    <t>ВСЕГО РАСХОДОВ:</t>
  </si>
  <si>
    <t>Исполнено</t>
  </si>
  <si>
    <t>Сумма</t>
  </si>
  <si>
    <t>%</t>
  </si>
  <si>
    <t>Динамика исполнения бюджета в разрезе муниципальных программ /подпрограмм</t>
  </si>
  <si>
    <t xml:space="preserve">    Муниципальная программа "Улучшение качества и безопасности жизни населения" </t>
  </si>
  <si>
    <t xml:space="preserve">      Подпрограмма "Молодежь Североморска" </t>
  </si>
  <si>
    <t xml:space="preserve">      Подпрограмма "Развитие физической культуры и спорта и формирования здорового образа жизни в ЗАТО г. Североморск"</t>
  </si>
  <si>
    <t xml:space="preserve">      Подпрограмма "Профилактика наркомании, алкоголизма и токсикомании в ЗАТО г. Североморск" </t>
  </si>
  <si>
    <t xml:space="preserve">      Подпрограмма "Дополнительные меры социальной поддержки отдельных категорий граждан ЗАТО г. Североморск" </t>
  </si>
  <si>
    <t xml:space="preserve">      Подпрограмма "Доступная среда в ЗАТО г. Североморск"</t>
  </si>
  <si>
    <t xml:space="preserve">      Подпрограмма "Профилактика правонарушений в ЗАТО г. Североморск" </t>
  </si>
  <si>
    <t xml:space="preserve">      Подпрограмма "Повышение безопасности дорожного движения и снижение дорожно-транспортного травматизма в ЗАТО г. Североморск" </t>
  </si>
  <si>
    <t xml:space="preserve">      Подпрограмма "Охрана окружающей среды ЗАТО г. Североморск" </t>
  </si>
  <si>
    <t xml:space="preserve">    Муниципальная программа "Развитие конкурентоспособной экономики ЗАТО г. Североморск" </t>
  </si>
  <si>
    <t xml:space="preserve">      Подпрограмма "Развитие малого и среднего предпринимательства, стимулирование инвестиционной деятельности ЗАТО г. Североморск" </t>
  </si>
  <si>
    <t xml:space="preserve">      Подпрограмма "Развитие потребительского рынка ЗАТО г. Североморск" </t>
  </si>
  <si>
    <t xml:space="preserve">    Муниципальная программа "Развитие муниципального управления и гражданского общества в ЗАТО г. Североморск"</t>
  </si>
  <si>
    <t xml:space="preserve">      Подпрограмма "Создание условий для эффективного использования муниципального  имущества ЗАТО г. Североморск" </t>
  </si>
  <si>
    <t xml:space="preserve">      Подпрограмма "Развитие информационного общества, создание системы "Электронный муниципалитет" в ЗАТО г. Североморск </t>
  </si>
  <si>
    <t xml:space="preserve">      Подпрограмма "Развитие муниципальной службы в муниципальном образовании ЗАТО г. Североморск" </t>
  </si>
  <si>
    <t xml:space="preserve">    Муниципальная программа "Обеспечение комфортной городской среды в ЗАТО г. Североморск"</t>
  </si>
  <si>
    <t xml:space="preserve">      Подпрограмма "Поддержка общественных объединений и организаций в ЗАТО г. Североморск" </t>
  </si>
  <si>
    <t xml:space="preserve">Подпрограмма "Комплексная эксплуатация муниципальных объектов уличного (наружного) освещения" </t>
  </si>
  <si>
    <t xml:space="preserve">Подпрограмма "Автомобильные дороги  и проезды ЗАТО г. Североморск" </t>
  </si>
  <si>
    <t xml:space="preserve">Подпрограмма "Энергосбережение и повышение энергоэффективности на территории ЗАТО г. Североморск " </t>
  </si>
  <si>
    <t xml:space="preserve">Подпрограмма "Подготовка объектов и систем жизнеобеспечения ЗАТО г. Североморск к работе в отопительный период" </t>
  </si>
  <si>
    <t>Подпрограмма "Муниципальный жилищный фонд  ЗАТО г. Североморск"</t>
  </si>
  <si>
    <t xml:space="preserve">Подпрограмма "Осуществление прочих мероприятий по благоустройству в ЗАТО г. Североморск" </t>
  </si>
  <si>
    <t xml:space="preserve">Подпрограмма "Городские парки и скверы - центры отдыха Североморцев" </t>
  </si>
  <si>
    <t xml:space="preserve">    Муниципальная программа "Развитие образования ЗАТО г. Североморск" </t>
  </si>
  <si>
    <t xml:space="preserve">      Подпрограмма "Школьное питание" </t>
  </si>
  <si>
    <t xml:space="preserve">      Подпрограмма "Североморск - город без сирот"</t>
  </si>
  <si>
    <t xml:space="preserve">    Муниципальная программа "Культура ЗАТО г. Североморск" </t>
  </si>
  <si>
    <t xml:space="preserve">      Подпрограмма "Совершенствование предоставления дополнительного образования детям в сфере культуры"</t>
  </si>
  <si>
    <t xml:space="preserve">      Подпрограмма "Совершенствование библиотечного, библиографического и информационного обслуживания пользователей" </t>
  </si>
  <si>
    <t xml:space="preserve">      Подпрограмма "Совершенствование организации досуга и развитие творческих способностей граждан" </t>
  </si>
  <si>
    <t xml:space="preserve">      Подпрограмма "Совершенствование музейного обслуживания граждан" </t>
  </si>
  <si>
    <t xml:space="preserve">      Подпрограмма "Сохранение, использование, популяризация и охрана объектов культурного наследия (памятников истории и культуры) ЗАТО г. Североморск"</t>
  </si>
  <si>
    <t xml:space="preserve">      Подпрограмма "Финансовое обеспечение деятельности муниципальных учреждений, подведомственных Управлению культуры и международных связей администрации ЗАТО г. Североморск" </t>
  </si>
  <si>
    <t>2016 год</t>
  </si>
  <si>
    <t xml:space="preserve">              Подпрограмма "Управление муниципальными финансами"</t>
  </si>
  <si>
    <t xml:space="preserve">            Муниципальная  программа  "Создание условий для эффективного и ответственного управления муниципальными финансами, повышение устойчивости бюджета муниципального образования ЗАТО г.Североморск"</t>
  </si>
  <si>
    <t>0100000000</t>
  </si>
  <si>
    <t>0110000000</t>
  </si>
  <si>
    <t>0120000000</t>
  </si>
  <si>
    <t>0130000000</t>
  </si>
  <si>
    <t>0140000000</t>
  </si>
  <si>
    <t>0150000000</t>
  </si>
  <si>
    <t>0160000000</t>
  </si>
  <si>
    <t>0180000000</t>
  </si>
  <si>
    <t>0190000000</t>
  </si>
  <si>
    <t>0200000000</t>
  </si>
  <si>
    <t>0210000000</t>
  </si>
  <si>
    <t>0300000000</t>
  </si>
  <si>
    <t>0220000000</t>
  </si>
  <si>
    <t>0310000000</t>
  </si>
  <si>
    <t>0320000000</t>
  </si>
  <si>
    <t>0330000000</t>
  </si>
  <si>
    <t>0340000000</t>
  </si>
  <si>
    <t>0400000000</t>
  </si>
  <si>
    <t>0410000000</t>
  </si>
  <si>
    <t>0420000000</t>
  </si>
  <si>
    <t>0430000000</t>
  </si>
  <si>
    <t>0440000000</t>
  </si>
  <si>
    <t>0450000000</t>
  </si>
  <si>
    <t>0460000000</t>
  </si>
  <si>
    <t>0470000000</t>
  </si>
  <si>
    <t>0500000000</t>
  </si>
  <si>
    <t>0510000000</t>
  </si>
  <si>
    <t>0520000000</t>
  </si>
  <si>
    <t>0530000000</t>
  </si>
  <si>
    <t>0540000000</t>
  </si>
  <si>
    <t>0600000000</t>
  </si>
  <si>
    <t>0610000000</t>
  </si>
  <si>
    <t>0620000000</t>
  </si>
  <si>
    <t>0630000000</t>
  </si>
  <si>
    <t>0640000000</t>
  </si>
  <si>
    <t>0650000000</t>
  </si>
  <si>
    <t>0660000000</t>
  </si>
  <si>
    <t>0700000000</t>
  </si>
  <si>
    <t>0710000000</t>
  </si>
  <si>
    <t>2017 год</t>
  </si>
  <si>
    <t>Отконение испонения (2017 к 2016)</t>
  </si>
  <si>
    <t>0480000000</t>
  </si>
  <si>
    <t>Подпрограмма "Реализация приоритетного проекта по формированию комфортной городской среды на территрии ЗАТО г. Североморск"</t>
  </si>
  <si>
    <t>% (темп роста)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</si>
</sst>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&quot;-&quot;??_р_._-;_-@_-"/>
    <numFmt numFmtId="165" formatCode="#,##0.0"/>
  </numFmts>
  <fonts count="22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6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CC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33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2">
    <xf numFmtId="0" fontId="18" fillId="33" borderId="0" xfId="0" applyFont="1" applyFill="1"/>
    <xf numFmtId="165" fontId="19" fillId="0" borderId="10" xfId="0" applyNumberFormat="1" applyFont="1" applyFill="1" applyBorder="1" applyAlignment="1">
      <alignment horizontal="center" vertical="center" wrapText="1"/>
    </xf>
    <xf numFmtId="165" fontId="19" fillId="0" borderId="0" xfId="0" applyNumberFormat="1" applyFont="1" applyFill="1"/>
    <xf numFmtId="0" fontId="19" fillId="33" borderId="0" xfId="0" applyFont="1" applyFill="1" applyBorder="1" applyAlignment="1">
      <alignment horizontal="right"/>
    </xf>
    <xf numFmtId="49" fontId="19" fillId="33" borderId="10" xfId="0" applyNumberFormat="1" applyFont="1" applyFill="1" applyBorder="1" applyAlignment="1">
      <alignment horizontal="center" vertical="top" shrinkToFit="1"/>
    </xf>
    <xf numFmtId="49" fontId="19" fillId="33" borderId="10" xfId="0" applyNumberFormat="1" applyFont="1" applyFill="1" applyBorder="1" applyAlignment="1">
      <alignment horizontal="center" vertical="center" shrinkToFit="1"/>
    </xf>
    <xf numFmtId="49" fontId="19" fillId="33" borderId="14" xfId="0" applyNumberFormat="1" applyFont="1" applyFill="1" applyBorder="1" applyAlignment="1">
      <alignment horizontal="center" vertical="top" shrinkToFit="1"/>
    </xf>
    <xf numFmtId="49" fontId="19" fillId="33" borderId="15" xfId="0" applyNumberFormat="1" applyFont="1" applyFill="1" applyBorder="1" applyAlignment="1">
      <alignment horizontal="center" vertical="top" shrinkToFit="1"/>
    </xf>
    <xf numFmtId="0" fontId="19" fillId="33" borderId="0" xfId="0" applyFont="1" applyFill="1"/>
    <xf numFmtId="165" fontId="19" fillId="0" borderId="0" xfId="0" applyNumberFormat="1" applyFont="1" applyFill="1" applyAlignment="1">
      <alignment horizontal="left" wrapText="1"/>
    </xf>
    <xf numFmtId="0" fontId="20" fillId="33" borderId="0" xfId="0" applyFont="1" applyFill="1"/>
    <xf numFmtId="165" fontId="20" fillId="0" borderId="0" xfId="0" applyNumberFormat="1" applyFont="1" applyFill="1"/>
    <xf numFmtId="0" fontId="21" fillId="33" borderId="0" xfId="0" applyFont="1" applyFill="1" applyAlignment="1">
      <alignment horizontal="center"/>
    </xf>
    <xf numFmtId="165" fontId="21" fillId="0" borderId="0" xfId="0" applyNumberFormat="1" applyFont="1" applyFill="1" applyAlignment="1">
      <alignment horizontal="center"/>
    </xf>
    <xf numFmtId="0" fontId="19" fillId="33" borderId="10" xfId="0" applyFont="1" applyFill="1" applyBorder="1" applyAlignment="1">
      <alignment vertical="top" wrapText="1"/>
    </xf>
    <xf numFmtId="4" fontId="19" fillId="34" borderId="10" xfId="0" applyNumberFormat="1" applyFont="1" applyFill="1" applyBorder="1" applyAlignment="1">
      <alignment horizontal="right" vertical="top" shrinkToFit="1"/>
    </xf>
    <xf numFmtId="165" fontId="19" fillId="0" borderId="10" xfId="0" applyNumberFormat="1" applyFont="1" applyFill="1" applyBorder="1" applyAlignment="1">
      <alignment horizontal="center" vertical="center" shrinkToFit="1"/>
    </xf>
    <xf numFmtId="165" fontId="19" fillId="0" borderId="10" xfId="42" applyNumberFormat="1" applyFont="1" applyFill="1" applyBorder="1" applyAlignment="1">
      <alignment horizontal="center" vertical="center" shrinkToFit="1"/>
    </xf>
    <xf numFmtId="0" fontId="19" fillId="33" borderId="13" xfId="0" applyFont="1" applyFill="1" applyBorder="1" applyAlignment="1">
      <alignment vertical="top" wrapText="1"/>
    </xf>
    <xf numFmtId="4" fontId="19" fillId="35" borderId="10" xfId="0" applyNumberFormat="1" applyFont="1" applyFill="1" applyBorder="1" applyAlignment="1">
      <alignment horizontal="right" vertical="top" shrinkToFit="1"/>
    </xf>
    <xf numFmtId="165" fontId="19" fillId="0" borderId="17" xfId="0" applyNumberFormat="1" applyFont="1" applyFill="1" applyBorder="1" applyAlignment="1">
      <alignment horizontal="center"/>
    </xf>
    <xf numFmtId="165" fontId="19" fillId="0" borderId="18" xfId="0" applyNumberFormat="1" applyFont="1" applyFill="1" applyBorder="1" applyAlignment="1">
      <alignment horizontal="center"/>
    </xf>
    <xf numFmtId="165" fontId="19" fillId="0" borderId="19" xfId="0" applyNumberFormat="1" applyFont="1" applyFill="1" applyBorder="1" applyAlignment="1">
      <alignment horizontal="center"/>
    </xf>
    <xf numFmtId="165" fontId="19" fillId="0" borderId="20" xfId="0" applyNumberFormat="1" applyFont="1" applyFill="1" applyBorder="1" applyAlignment="1">
      <alignment horizontal="center"/>
    </xf>
    <xf numFmtId="165" fontId="19" fillId="0" borderId="16" xfId="0" applyNumberFormat="1" applyFont="1" applyFill="1" applyBorder="1" applyAlignment="1">
      <alignment horizontal="center"/>
    </xf>
    <xf numFmtId="165" fontId="19" fillId="0" borderId="21" xfId="0" applyNumberFormat="1" applyFont="1" applyFill="1" applyBorder="1" applyAlignment="1">
      <alignment horizontal="center"/>
    </xf>
    <xf numFmtId="165" fontId="19" fillId="0" borderId="11" xfId="0" applyNumberFormat="1" applyFont="1" applyFill="1" applyBorder="1" applyAlignment="1">
      <alignment horizontal="center" vertical="center" wrapText="1"/>
    </xf>
    <xf numFmtId="165" fontId="19" fillId="0" borderId="12" xfId="0" applyNumberFormat="1" applyFont="1" applyFill="1" applyBorder="1" applyAlignment="1">
      <alignment horizontal="center" vertical="center" wrapText="1"/>
    </xf>
    <xf numFmtId="165" fontId="19" fillId="0" borderId="10" xfId="0" applyNumberFormat="1" applyFont="1" applyFill="1" applyBorder="1" applyAlignment="1">
      <alignment horizontal="center" vertical="center" wrapText="1"/>
    </xf>
    <xf numFmtId="0" fontId="19" fillId="33" borderId="11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horizontal="center" vertical="center" wrapText="1"/>
    </xf>
    <xf numFmtId="0" fontId="19" fillId="33" borderId="0" xfId="0" applyFont="1" applyFill="1" applyAlignment="1">
      <alignment wrapText="1"/>
    </xf>
    <xf numFmtId="0" fontId="21" fillId="33" borderId="0" xfId="0" applyFont="1" applyFill="1" applyAlignment="1">
      <alignment horizontal="center"/>
    </xf>
    <xf numFmtId="0" fontId="19" fillId="33" borderId="16" xfId="0" applyFont="1" applyFill="1" applyBorder="1" applyAlignment="1">
      <alignment horizontal="right"/>
    </xf>
    <xf numFmtId="0" fontId="21" fillId="33" borderId="0" xfId="0" applyFont="1" applyFill="1" applyAlignment="1">
      <alignment horizontal="center" wrapText="1"/>
    </xf>
    <xf numFmtId="165" fontId="20" fillId="0" borderId="10" xfId="0" applyNumberFormat="1" applyFont="1" applyFill="1" applyBorder="1" applyAlignment="1">
      <alignment horizontal="center" wrapText="1"/>
    </xf>
    <xf numFmtId="165" fontId="20" fillId="0" borderId="11" xfId="0" applyNumberFormat="1" applyFont="1" applyFill="1" applyBorder="1" applyAlignment="1">
      <alignment horizontal="center" wrapText="1"/>
    </xf>
    <xf numFmtId="165" fontId="20" fillId="0" borderId="12" xfId="0" applyNumberFormat="1" applyFont="1" applyFill="1" applyBorder="1" applyAlignment="1">
      <alignment horizontal="center" wrapText="1"/>
    </xf>
    <xf numFmtId="0" fontId="19" fillId="33" borderId="0" xfId="0" applyFont="1" applyFill="1" applyAlignment="1">
      <alignment horizontal="left" wrapText="1"/>
    </xf>
    <xf numFmtId="0" fontId="19" fillId="33" borderId="13" xfId="0" applyFont="1" applyFill="1" applyBorder="1" applyAlignment="1">
      <alignment horizontal="left"/>
    </xf>
    <xf numFmtId="0" fontId="19" fillId="33" borderId="14" xfId="0" applyFont="1" applyFill="1" applyBorder="1" applyAlignment="1">
      <alignment horizontal="left"/>
    </xf>
    <xf numFmtId="0" fontId="19" fillId="33" borderId="15" xfId="0" applyFont="1" applyFill="1" applyBorder="1" applyAlignment="1">
      <alignment horizontal="left"/>
    </xf>
  </cellXfs>
  <cellStyles count="43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Финансовый" xfId="42" builtinId="3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K52"/>
  <sheetViews>
    <sheetView showGridLines="0" tabSelected="1" workbookViewId="0">
      <pane ySplit="9" topLeftCell="A42" activePane="bottomLeft" state="frozen"/>
      <selection pane="bottomLeft" activeCell="AP47" sqref="AP47"/>
    </sheetView>
  </sheetViews>
  <sheetFormatPr defaultRowHeight="12.75" outlineLevelRow="1" x14ac:dyDescent="0.2"/>
  <cols>
    <col min="1" max="1" width="40" style="10" customWidth="1"/>
    <col min="2" max="3" width="7.7109375" style="10" hidden="1" customWidth="1"/>
    <col min="4" max="4" width="10" style="10" hidden="1" customWidth="1"/>
    <col min="5" max="5" width="7.7109375" style="10" hidden="1" customWidth="1"/>
    <col min="6" max="6" width="9.5703125" style="10" hidden="1" customWidth="1"/>
    <col min="7" max="10" width="11.140625" style="10" hidden="1" customWidth="1"/>
    <col min="11" max="11" width="13.5703125" style="10" hidden="1" customWidth="1"/>
    <col min="12" max="12" width="14.7109375" style="10" hidden="1" customWidth="1"/>
    <col min="13" max="13" width="14.7109375" style="11" hidden="1" customWidth="1"/>
    <col min="14" max="30" width="11.7109375" style="11" hidden="1" customWidth="1"/>
    <col min="31" max="32" width="14.7109375" style="11" hidden="1" customWidth="1"/>
    <col min="33" max="33" width="13.5703125" style="11" customWidth="1"/>
    <col min="34" max="35" width="14.85546875" style="11" customWidth="1"/>
    <col min="36" max="36" width="12.140625" style="11" hidden="1" customWidth="1"/>
    <col min="37" max="37" width="10.140625" style="11" hidden="1" customWidth="1"/>
  </cols>
  <sheetData>
    <row r="1" spans="1:37" x14ac:dyDescent="0.2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.75" customHeight="1" x14ac:dyDescent="0.2">
      <c r="A2" s="31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5.75" customHeight="1" x14ac:dyDescent="0.25">
      <c r="A3" s="34" t="s">
        <v>14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</row>
    <row r="4" spans="1:37" ht="15.75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12"/>
      <c r="AJ4" s="13"/>
      <c r="AK4" s="13"/>
    </row>
    <row r="5" spans="1:37" x14ac:dyDescent="0.2">
      <c r="A5" s="33" t="s">
        <v>1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</row>
    <row r="6" spans="1:37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20" t="s">
        <v>50</v>
      </c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2"/>
      <c r="AG6" s="20" t="s">
        <v>92</v>
      </c>
      <c r="AH6" s="21"/>
      <c r="AI6" s="22"/>
      <c r="AJ6" s="35" t="s">
        <v>93</v>
      </c>
      <c r="AK6" s="35"/>
    </row>
    <row r="7" spans="1:37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23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5"/>
      <c r="AG7" s="23"/>
      <c r="AH7" s="24"/>
      <c r="AI7" s="25"/>
      <c r="AJ7" s="35"/>
      <c r="AK7" s="35"/>
    </row>
    <row r="8" spans="1:37" ht="12.75" customHeight="1" x14ac:dyDescent="0.2">
      <c r="A8" s="29" t="s">
        <v>2</v>
      </c>
      <c r="B8" s="29" t="s">
        <v>3</v>
      </c>
      <c r="C8" s="29" t="s">
        <v>3</v>
      </c>
      <c r="D8" s="29" t="s">
        <v>4</v>
      </c>
      <c r="E8" s="29" t="s">
        <v>3</v>
      </c>
      <c r="F8" s="29" t="s">
        <v>3</v>
      </c>
      <c r="G8" s="29" t="s">
        <v>3</v>
      </c>
      <c r="H8" s="29" t="s">
        <v>3</v>
      </c>
      <c r="I8" s="29" t="s">
        <v>3</v>
      </c>
      <c r="J8" s="29" t="s">
        <v>3</v>
      </c>
      <c r="K8" s="29" t="s">
        <v>3</v>
      </c>
      <c r="L8" s="29" t="s">
        <v>3</v>
      </c>
      <c r="M8" s="28" t="s">
        <v>5</v>
      </c>
      <c r="N8" s="28" t="s">
        <v>3</v>
      </c>
      <c r="O8" s="28" t="s">
        <v>3</v>
      </c>
      <c r="P8" s="28" t="s">
        <v>3</v>
      </c>
      <c r="Q8" s="28" t="s">
        <v>3</v>
      </c>
      <c r="R8" s="28" t="s">
        <v>3</v>
      </c>
      <c r="S8" s="28" t="s">
        <v>3</v>
      </c>
      <c r="T8" s="28" t="s">
        <v>3</v>
      </c>
      <c r="U8" s="28" t="s">
        <v>3</v>
      </c>
      <c r="V8" s="28" t="s">
        <v>3</v>
      </c>
      <c r="W8" s="28" t="s">
        <v>3</v>
      </c>
      <c r="X8" s="28" t="s">
        <v>3</v>
      </c>
      <c r="Y8" s="28" t="s">
        <v>3</v>
      </c>
      <c r="Z8" s="28" t="s">
        <v>3</v>
      </c>
      <c r="AA8" s="28" t="s">
        <v>3</v>
      </c>
      <c r="AB8" s="28" t="s">
        <v>11</v>
      </c>
      <c r="AC8" s="1" t="s">
        <v>3</v>
      </c>
      <c r="AD8" s="28" t="s">
        <v>3</v>
      </c>
      <c r="AE8" s="28" t="s">
        <v>3</v>
      </c>
      <c r="AF8" s="26" t="s">
        <v>13</v>
      </c>
      <c r="AG8" s="28" t="s">
        <v>5</v>
      </c>
      <c r="AH8" s="28" t="s">
        <v>11</v>
      </c>
      <c r="AI8" s="26" t="s">
        <v>13</v>
      </c>
      <c r="AJ8" s="36" t="s">
        <v>12</v>
      </c>
      <c r="AK8" s="36" t="s">
        <v>96</v>
      </c>
    </row>
    <row r="9" spans="1:37" x14ac:dyDescent="0.2">
      <c r="A9" s="30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1"/>
      <c r="AD9" s="28"/>
      <c r="AE9" s="28"/>
      <c r="AF9" s="27"/>
      <c r="AG9" s="28"/>
      <c r="AH9" s="28"/>
      <c r="AI9" s="27"/>
      <c r="AJ9" s="37"/>
      <c r="AK9" s="37"/>
    </row>
    <row r="10" spans="1:37" ht="25.5" x14ac:dyDescent="0.2">
      <c r="A10" s="14" t="s">
        <v>15</v>
      </c>
      <c r="B10" s="4" t="s">
        <v>6</v>
      </c>
      <c r="C10" s="4" t="s">
        <v>7</v>
      </c>
      <c r="D10" s="5" t="s">
        <v>53</v>
      </c>
      <c r="E10" s="4" t="s">
        <v>6</v>
      </c>
      <c r="F10" s="4" t="s">
        <v>6</v>
      </c>
      <c r="G10" s="4"/>
      <c r="H10" s="4"/>
      <c r="I10" s="4"/>
      <c r="J10" s="4"/>
      <c r="K10" s="4"/>
      <c r="L10" s="15">
        <v>0</v>
      </c>
      <c r="M10" s="16">
        <f t="shared" ref="M10:AH10" si="0">SUM(M11:M18)</f>
        <v>13535.128999999997</v>
      </c>
      <c r="N10" s="16">
        <f t="shared" si="0"/>
        <v>13126.561</v>
      </c>
      <c r="O10" s="16">
        <f t="shared" si="0"/>
        <v>13535.128999999997</v>
      </c>
      <c r="P10" s="16">
        <f t="shared" si="0"/>
        <v>13126.561</v>
      </c>
      <c r="Q10" s="16">
        <f t="shared" si="0"/>
        <v>13535.128999999997</v>
      </c>
      <c r="R10" s="16">
        <f t="shared" si="0"/>
        <v>13126.561</v>
      </c>
      <c r="S10" s="16">
        <f t="shared" si="0"/>
        <v>13535.128999999997</v>
      </c>
      <c r="T10" s="16">
        <f t="shared" si="0"/>
        <v>13126.561</v>
      </c>
      <c r="U10" s="16">
        <f t="shared" si="0"/>
        <v>13535.128999999997</v>
      </c>
      <c r="V10" s="16">
        <f t="shared" si="0"/>
        <v>13126.561</v>
      </c>
      <c r="W10" s="16">
        <f t="shared" si="0"/>
        <v>13535.128999999997</v>
      </c>
      <c r="X10" s="16">
        <f t="shared" si="0"/>
        <v>13126.561</v>
      </c>
      <c r="Y10" s="16">
        <f t="shared" si="0"/>
        <v>13535.128999999997</v>
      </c>
      <c r="Z10" s="16">
        <f t="shared" si="0"/>
        <v>13126.561</v>
      </c>
      <c r="AA10" s="16">
        <f t="shared" si="0"/>
        <v>13535.128999999997</v>
      </c>
      <c r="AB10" s="16">
        <f t="shared" si="0"/>
        <v>13126.561</v>
      </c>
      <c r="AC10" s="16">
        <f t="shared" si="0"/>
        <v>3929.1500000000005</v>
      </c>
      <c r="AD10" s="16">
        <f t="shared" si="0"/>
        <v>-3929.1500000000005</v>
      </c>
      <c r="AE10" s="16">
        <f t="shared" si="0"/>
        <v>23381.7</v>
      </c>
      <c r="AF10" s="16">
        <f>AB10/M10*100</f>
        <v>96.981425149328118</v>
      </c>
      <c r="AG10" s="17">
        <f t="shared" si="0"/>
        <v>14855.439999999999</v>
      </c>
      <c r="AH10" s="16">
        <f t="shared" si="0"/>
        <v>14278.710000000003</v>
      </c>
      <c r="AI10" s="16">
        <f>AH10/AG10*100</f>
        <v>96.117718492350306</v>
      </c>
      <c r="AJ10" s="16">
        <f>AH10-AB10</f>
        <v>1152.1490000000031</v>
      </c>
      <c r="AK10" s="16">
        <f>AH10/AB10*100-100</f>
        <v>8.7772341895184951</v>
      </c>
    </row>
    <row r="11" spans="1:37" outlineLevel="1" x14ac:dyDescent="0.2">
      <c r="A11" s="14" t="s">
        <v>16</v>
      </c>
      <c r="B11" s="4" t="s">
        <v>6</v>
      </c>
      <c r="C11" s="4" t="s">
        <v>7</v>
      </c>
      <c r="D11" s="5" t="s">
        <v>54</v>
      </c>
      <c r="E11" s="4" t="s">
        <v>6</v>
      </c>
      <c r="F11" s="4" t="s">
        <v>6</v>
      </c>
      <c r="G11" s="4"/>
      <c r="H11" s="4"/>
      <c r="I11" s="4"/>
      <c r="J11" s="4"/>
      <c r="K11" s="4"/>
      <c r="L11" s="15">
        <v>0</v>
      </c>
      <c r="M11" s="17">
        <v>867.53700000000003</v>
      </c>
      <c r="N11" s="16">
        <v>866.97799999999995</v>
      </c>
      <c r="O11" s="17">
        <v>867.53700000000003</v>
      </c>
      <c r="P11" s="16">
        <v>866.97799999999995</v>
      </c>
      <c r="Q11" s="17">
        <v>867.53700000000003</v>
      </c>
      <c r="R11" s="16">
        <v>866.97799999999995</v>
      </c>
      <c r="S11" s="17">
        <v>867.53700000000003</v>
      </c>
      <c r="T11" s="16">
        <v>866.97799999999995</v>
      </c>
      <c r="U11" s="17">
        <v>867.53700000000003</v>
      </c>
      <c r="V11" s="16">
        <v>866.97799999999995</v>
      </c>
      <c r="W11" s="17">
        <v>867.53700000000003</v>
      </c>
      <c r="X11" s="16">
        <v>866.97799999999995</v>
      </c>
      <c r="Y11" s="17">
        <v>867.53700000000003</v>
      </c>
      <c r="Z11" s="16">
        <v>866.97799999999995</v>
      </c>
      <c r="AA11" s="17">
        <v>867.53700000000003</v>
      </c>
      <c r="AB11" s="16">
        <v>866.97799999999995</v>
      </c>
      <c r="AC11" s="16">
        <v>476.75</v>
      </c>
      <c r="AD11" s="16">
        <v>-476.75</v>
      </c>
      <c r="AE11" s="16">
        <v>2000</v>
      </c>
      <c r="AF11" s="16">
        <f t="shared" ref="AF11:AF50" si="1">AB11/M11*100</f>
        <v>99.935564707902941</v>
      </c>
      <c r="AG11" s="17">
        <v>500</v>
      </c>
      <c r="AH11" s="16">
        <v>499.44</v>
      </c>
      <c r="AI11" s="16">
        <f t="shared" ref="AI11:AI50" si="2">AH11/AG11*100</f>
        <v>99.888000000000005</v>
      </c>
      <c r="AJ11" s="16">
        <f t="shared" ref="AJ11:AJ49" si="3">AH11-AB11</f>
        <v>-367.53799999999995</v>
      </c>
      <c r="AK11" s="16">
        <f t="shared" ref="AK11:AK50" si="4">AH11/AB11*100-100</f>
        <v>-42.393001898548754</v>
      </c>
    </row>
    <row r="12" spans="1:37" ht="38.25" outlineLevel="1" x14ac:dyDescent="0.2">
      <c r="A12" s="14" t="s">
        <v>17</v>
      </c>
      <c r="B12" s="4" t="s">
        <v>6</v>
      </c>
      <c r="C12" s="4" t="s">
        <v>7</v>
      </c>
      <c r="D12" s="5" t="s">
        <v>55</v>
      </c>
      <c r="E12" s="4" t="s">
        <v>6</v>
      </c>
      <c r="F12" s="4" t="s">
        <v>6</v>
      </c>
      <c r="G12" s="4"/>
      <c r="H12" s="4"/>
      <c r="I12" s="4"/>
      <c r="J12" s="4"/>
      <c r="K12" s="4"/>
      <c r="L12" s="15">
        <v>0</v>
      </c>
      <c r="M12" s="17">
        <v>1795.962</v>
      </c>
      <c r="N12" s="16">
        <v>1791.002</v>
      </c>
      <c r="O12" s="17">
        <v>1795.962</v>
      </c>
      <c r="P12" s="16">
        <v>1791.002</v>
      </c>
      <c r="Q12" s="17">
        <v>1795.962</v>
      </c>
      <c r="R12" s="16">
        <v>1791.002</v>
      </c>
      <c r="S12" s="17">
        <v>1795.962</v>
      </c>
      <c r="T12" s="16">
        <v>1791.002</v>
      </c>
      <c r="U12" s="17">
        <v>1795.962</v>
      </c>
      <c r="V12" s="16">
        <v>1791.002</v>
      </c>
      <c r="W12" s="17">
        <v>1795.962</v>
      </c>
      <c r="X12" s="16">
        <v>1791.002</v>
      </c>
      <c r="Y12" s="17">
        <v>1795.962</v>
      </c>
      <c r="Z12" s="16">
        <v>1791.002</v>
      </c>
      <c r="AA12" s="17">
        <v>1795.962</v>
      </c>
      <c r="AB12" s="16">
        <v>1791.002</v>
      </c>
      <c r="AC12" s="16">
        <v>2028.14</v>
      </c>
      <c r="AD12" s="16">
        <v>-2028.14</v>
      </c>
      <c r="AE12" s="16">
        <v>3500</v>
      </c>
      <c r="AF12" s="16">
        <f t="shared" si="1"/>
        <v>99.72382489161798</v>
      </c>
      <c r="AG12" s="17">
        <v>1700</v>
      </c>
      <c r="AH12" s="16">
        <v>1694.17</v>
      </c>
      <c r="AI12" s="16">
        <f t="shared" si="2"/>
        <v>99.657058823529425</v>
      </c>
      <c r="AJ12" s="16">
        <f t="shared" si="3"/>
        <v>-96.83199999999988</v>
      </c>
      <c r="AK12" s="16">
        <f t="shared" si="4"/>
        <v>-5.4065824605444277</v>
      </c>
    </row>
    <row r="13" spans="1:37" ht="38.25" outlineLevel="1" x14ac:dyDescent="0.2">
      <c r="A13" s="14" t="s">
        <v>18</v>
      </c>
      <c r="B13" s="4" t="s">
        <v>6</v>
      </c>
      <c r="C13" s="4" t="s">
        <v>7</v>
      </c>
      <c r="D13" s="5" t="s">
        <v>56</v>
      </c>
      <c r="E13" s="4" t="s">
        <v>6</v>
      </c>
      <c r="F13" s="4" t="s">
        <v>6</v>
      </c>
      <c r="G13" s="4"/>
      <c r="H13" s="4"/>
      <c r="I13" s="4"/>
      <c r="J13" s="4"/>
      <c r="K13" s="4"/>
      <c r="L13" s="15">
        <v>0</v>
      </c>
      <c r="M13" s="17">
        <v>257.125</v>
      </c>
      <c r="N13" s="16">
        <v>257.125</v>
      </c>
      <c r="O13" s="17">
        <v>257.125</v>
      </c>
      <c r="P13" s="16">
        <v>257.125</v>
      </c>
      <c r="Q13" s="17">
        <v>257.125</v>
      </c>
      <c r="R13" s="16">
        <v>257.125</v>
      </c>
      <c r="S13" s="17">
        <v>257.125</v>
      </c>
      <c r="T13" s="16">
        <v>257.125</v>
      </c>
      <c r="U13" s="17">
        <v>257.125</v>
      </c>
      <c r="V13" s="16">
        <v>257.125</v>
      </c>
      <c r="W13" s="17">
        <v>257.125</v>
      </c>
      <c r="X13" s="16">
        <v>257.125</v>
      </c>
      <c r="Y13" s="17">
        <v>257.125</v>
      </c>
      <c r="Z13" s="16">
        <v>257.125</v>
      </c>
      <c r="AA13" s="17">
        <v>257.125</v>
      </c>
      <c r="AB13" s="16">
        <v>257.125</v>
      </c>
      <c r="AC13" s="16">
        <v>0</v>
      </c>
      <c r="AD13" s="16">
        <v>0</v>
      </c>
      <c r="AE13" s="16">
        <v>500</v>
      </c>
      <c r="AF13" s="16">
        <f t="shared" si="1"/>
        <v>100</v>
      </c>
      <c r="AG13" s="17">
        <v>270</v>
      </c>
      <c r="AH13" s="16">
        <v>269.43</v>
      </c>
      <c r="AI13" s="16">
        <f t="shared" si="2"/>
        <v>99.788888888888891</v>
      </c>
      <c r="AJ13" s="16">
        <f t="shared" si="3"/>
        <v>12.305000000000007</v>
      </c>
      <c r="AK13" s="16">
        <f t="shared" si="4"/>
        <v>4.7856101118133267</v>
      </c>
    </row>
    <row r="14" spans="1:37" ht="38.25" outlineLevel="1" x14ac:dyDescent="0.2">
      <c r="A14" s="14" t="s">
        <v>19</v>
      </c>
      <c r="B14" s="4" t="s">
        <v>6</v>
      </c>
      <c r="C14" s="4" t="s">
        <v>7</v>
      </c>
      <c r="D14" s="5" t="s">
        <v>57</v>
      </c>
      <c r="E14" s="4" t="s">
        <v>6</v>
      </c>
      <c r="F14" s="4" t="s">
        <v>6</v>
      </c>
      <c r="G14" s="4"/>
      <c r="H14" s="4"/>
      <c r="I14" s="4"/>
      <c r="J14" s="4"/>
      <c r="K14" s="4"/>
      <c r="L14" s="15">
        <v>0</v>
      </c>
      <c r="M14" s="17">
        <v>6878.9250000000002</v>
      </c>
      <c r="N14" s="16">
        <v>6498.6329999999998</v>
      </c>
      <c r="O14" s="17">
        <v>6878.9250000000002</v>
      </c>
      <c r="P14" s="16">
        <v>6498.6329999999998</v>
      </c>
      <c r="Q14" s="17">
        <v>6878.9250000000002</v>
      </c>
      <c r="R14" s="16">
        <v>6498.6329999999998</v>
      </c>
      <c r="S14" s="17">
        <v>6878.9250000000002</v>
      </c>
      <c r="T14" s="16">
        <v>6498.6329999999998</v>
      </c>
      <c r="U14" s="17">
        <v>6878.9250000000002</v>
      </c>
      <c r="V14" s="16">
        <v>6498.6329999999998</v>
      </c>
      <c r="W14" s="17">
        <v>6878.9250000000002</v>
      </c>
      <c r="X14" s="16">
        <v>6498.6329999999998</v>
      </c>
      <c r="Y14" s="17">
        <v>6878.9250000000002</v>
      </c>
      <c r="Z14" s="16">
        <v>6498.6329999999998</v>
      </c>
      <c r="AA14" s="17">
        <v>6878.9250000000002</v>
      </c>
      <c r="AB14" s="16">
        <v>6498.6329999999998</v>
      </c>
      <c r="AC14" s="16">
        <v>1146.1500000000001</v>
      </c>
      <c r="AD14" s="16">
        <v>-1146.1500000000001</v>
      </c>
      <c r="AE14" s="16">
        <v>4333.7</v>
      </c>
      <c r="AF14" s="16">
        <f t="shared" si="1"/>
        <v>94.471636193155177</v>
      </c>
      <c r="AG14" s="17">
        <v>7002.44</v>
      </c>
      <c r="AH14" s="16">
        <v>6505.68</v>
      </c>
      <c r="AI14" s="16">
        <f t="shared" si="2"/>
        <v>92.905901371521935</v>
      </c>
      <c r="AJ14" s="16">
        <f t="shared" si="3"/>
        <v>7.0470000000004802</v>
      </c>
      <c r="AK14" s="16">
        <f t="shared" si="4"/>
        <v>0.10843819000088217</v>
      </c>
    </row>
    <row r="15" spans="1:37" ht="25.5" outlineLevel="1" x14ac:dyDescent="0.2">
      <c r="A15" s="14" t="s">
        <v>20</v>
      </c>
      <c r="B15" s="4" t="s">
        <v>6</v>
      </c>
      <c r="C15" s="4" t="s">
        <v>7</v>
      </c>
      <c r="D15" s="5" t="s">
        <v>58</v>
      </c>
      <c r="E15" s="4" t="s">
        <v>6</v>
      </c>
      <c r="F15" s="4" t="s">
        <v>6</v>
      </c>
      <c r="G15" s="4"/>
      <c r="H15" s="4"/>
      <c r="I15" s="4"/>
      <c r="J15" s="4"/>
      <c r="K15" s="4"/>
      <c r="L15" s="15">
        <v>0</v>
      </c>
      <c r="M15" s="17">
        <v>1182.817</v>
      </c>
      <c r="N15" s="16">
        <v>1182.817</v>
      </c>
      <c r="O15" s="17">
        <v>1182.817</v>
      </c>
      <c r="P15" s="16">
        <v>1182.817</v>
      </c>
      <c r="Q15" s="17">
        <v>1182.817</v>
      </c>
      <c r="R15" s="16">
        <v>1182.817</v>
      </c>
      <c r="S15" s="17">
        <v>1182.817</v>
      </c>
      <c r="T15" s="16">
        <v>1182.817</v>
      </c>
      <c r="U15" s="17">
        <v>1182.817</v>
      </c>
      <c r="V15" s="16">
        <v>1182.817</v>
      </c>
      <c r="W15" s="17">
        <v>1182.817</v>
      </c>
      <c r="X15" s="16">
        <v>1182.817</v>
      </c>
      <c r="Y15" s="17">
        <v>1182.817</v>
      </c>
      <c r="Z15" s="16">
        <v>1182.817</v>
      </c>
      <c r="AA15" s="17">
        <v>1182.817</v>
      </c>
      <c r="AB15" s="16">
        <v>1182.817</v>
      </c>
      <c r="AC15" s="16">
        <v>193</v>
      </c>
      <c r="AD15" s="16">
        <v>-193</v>
      </c>
      <c r="AE15" s="16">
        <v>1723</v>
      </c>
      <c r="AF15" s="16">
        <f t="shared" si="1"/>
        <v>100</v>
      </c>
      <c r="AG15" s="17">
        <v>1625.5</v>
      </c>
      <c r="AH15" s="16">
        <v>1625.5</v>
      </c>
      <c r="AI15" s="16">
        <f t="shared" si="2"/>
        <v>100</v>
      </c>
      <c r="AJ15" s="16">
        <f t="shared" si="3"/>
        <v>442.68299999999999</v>
      </c>
      <c r="AK15" s="16">
        <f t="shared" si="4"/>
        <v>37.426161443401639</v>
      </c>
    </row>
    <row r="16" spans="1:37" ht="25.5" outlineLevel="1" x14ac:dyDescent="0.2">
      <c r="A16" s="14" t="s">
        <v>21</v>
      </c>
      <c r="B16" s="4" t="s">
        <v>6</v>
      </c>
      <c r="C16" s="4" t="s">
        <v>7</v>
      </c>
      <c r="D16" s="5" t="s">
        <v>59</v>
      </c>
      <c r="E16" s="4" t="s">
        <v>6</v>
      </c>
      <c r="F16" s="4" t="s">
        <v>6</v>
      </c>
      <c r="G16" s="4"/>
      <c r="H16" s="4"/>
      <c r="I16" s="4"/>
      <c r="J16" s="4"/>
      <c r="K16" s="4"/>
      <c r="L16" s="15">
        <v>0</v>
      </c>
      <c r="M16" s="17">
        <v>1000</v>
      </c>
      <c r="N16" s="16">
        <v>993.03700000000003</v>
      </c>
      <c r="O16" s="17">
        <v>1000</v>
      </c>
      <c r="P16" s="16">
        <v>993.03700000000003</v>
      </c>
      <c r="Q16" s="17">
        <v>1000</v>
      </c>
      <c r="R16" s="16">
        <v>993.03700000000003</v>
      </c>
      <c r="S16" s="17">
        <v>1000</v>
      </c>
      <c r="T16" s="16">
        <v>993.03700000000003</v>
      </c>
      <c r="U16" s="17">
        <v>1000</v>
      </c>
      <c r="V16" s="16">
        <v>993.03700000000003</v>
      </c>
      <c r="W16" s="17">
        <v>1000</v>
      </c>
      <c r="X16" s="16">
        <v>993.03700000000003</v>
      </c>
      <c r="Y16" s="17">
        <v>1000</v>
      </c>
      <c r="Z16" s="16">
        <v>993.03700000000003</v>
      </c>
      <c r="AA16" s="17">
        <v>1000</v>
      </c>
      <c r="AB16" s="16">
        <v>993.03700000000003</v>
      </c>
      <c r="AC16" s="16">
        <v>0</v>
      </c>
      <c r="AD16" s="16">
        <v>0</v>
      </c>
      <c r="AE16" s="16">
        <v>6280</v>
      </c>
      <c r="AF16" s="16">
        <f t="shared" si="1"/>
        <v>99.303700000000006</v>
      </c>
      <c r="AG16" s="17">
        <v>750</v>
      </c>
      <c r="AH16" s="16">
        <v>739.12</v>
      </c>
      <c r="AI16" s="16">
        <f t="shared" si="2"/>
        <v>98.549333333333337</v>
      </c>
      <c r="AJ16" s="16">
        <f t="shared" si="3"/>
        <v>-253.91700000000003</v>
      </c>
      <c r="AK16" s="16">
        <f t="shared" si="4"/>
        <v>-25.569742114342162</v>
      </c>
    </row>
    <row r="17" spans="1:37" ht="25.5" outlineLevel="1" x14ac:dyDescent="0.2">
      <c r="A17" s="14" t="s">
        <v>23</v>
      </c>
      <c r="B17" s="4" t="s">
        <v>6</v>
      </c>
      <c r="C17" s="4" t="s">
        <v>7</v>
      </c>
      <c r="D17" s="5" t="s">
        <v>60</v>
      </c>
      <c r="E17" s="4" t="s">
        <v>6</v>
      </c>
      <c r="F17" s="4" t="s">
        <v>6</v>
      </c>
      <c r="G17" s="4"/>
      <c r="H17" s="4"/>
      <c r="I17" s="4"/>
      <c r="J17" s="4"/>
      <c r="K17" s="4"/>
      <c r="L17" s="15">
        <v>0</v>
      </c>
      <c r="M17" s="17">
        <v>500</v>
      </c>
      <c r="N17" s="16">
        <v>499.87200000000001</v>
      </c>
      <c r="O17" s="17">
        <v>500</v>
      </c>
      <c r="P17" s="16">
        <v>499.87200000000001</v>
      </c>
      <c r="Q17" s="17">
        <v>500</v>
      </c>
      <c r="R17" s="16">
        <v>499.87200000000001</v>
      </c>
      <c r="S17" s="17">
        <v>500</v>
      </c>
      <c r="T17" s="16">
        <v>499.87200000000001</v>
      </c>
      <c r="U17" s="17">
        <v>500</v>
      </c>
      <c r="V17" s="16">
        <v>499.87200000000001</v>
      </c>
      <c r="W17" s="17">
        <v>500</v>
      </c>
      <c r="X17" s="16">
        <v>499.87200000000001</v>
      </c>
      <c r="Y17" s="17">
        <v>500</v>
      </c>
      <c r="Z17" s="16">
        <v>499.87200000000001</v>
      </c>
      <c r="AA17" s="17">
        <v>500</v>
      </c>
      <c r="AB17" s="16">
        <v>499.87200000000001</v>
      </c>
      <c r="AC17" s="16">
        <v>0</v>
      </c>
      <c r="AD17" s="16">
        <v>0</v>
      </c>
      <c r="AE17" s="16">
        <v>500</v>
      </c>
      <c r="AF17" s="16">
        <f t="shared" si="1"/>
        <v>99.974400000000003</v>
      </c>
      <c r="AG17" s="17">
        <v>1467.5</v>
      </c>
      <c r="AH17" s="16">
        <v>1467.5</v>
      </c>
      <c r="AI17" s="16">
        <f t="shared" si="2"/>
        <v>100</v>
      </c>
      <c r="AJ17" s="16">
        <f t="shared" si="3"/>
        <v>967.62799999999993</v>
      </c>
      <c r="AK17" s="16">
        <f t="shared" si="4"/>
        <v>193.57515523974138</v>
      </c>
    </row>
    <row r="18" spans="1:37" ht="51" outlineLevel="1" x14ac:dyDescent="0.2">
      <c r="A18" s="14" t="s">
        <v>22</v>
      </c>
      <c r="B18" s="4" t="s">
        <v>6</v>
      </c>
      <c r="C18" s="4" t="s">
        <v>7</v>
      </c>
      <c r="D18" s="5" t="s">
        <v>61</v>
      </c>
      <c r="E18" s="4" t="s">
        <v>6</v>
      </c>
      <c r="F18" s="4" t="s">
        <v>6</v>
      </c>
      <c r="G18" s="4"/>
      <c r="H18" s="4"/>
      <c r="I18" s="4"/>
      <c r="J18" s="4"/>
      <c r="K18" s="4"/>
      <c r="L18" s="15">
        <v>0</v>
      </c>
      <c r="M18" s="17">
        <v>1052.7629999999999</v>
      </c>
      <c r="N18" s="16">
        <v>1037.097</v>
      </c>
      <c r="O18" s="17">
        <v>1052.7629999999999</v>
      </c>
      <c r="P18" s="16">
        <v>1037.097</v>
      </c>
      <c r="Q18" s="17">
        <v>1052.7629999999999</v>
      </c>
      <c r="R18" s="16">
        <v>1037.097</v>
      </c>
      <c r="S18" s="17">
        <v>1052.7629999999999</v>
      </c>
      <c r="T18" s="16">
        <v>1037.097</v>
      </c>
      <c r="U18" s="17">
        <v>1052.7629999999999</v>
      </c>
      <c r="V18" s="16">
        <v>1037.097</v>
      </c>
      <c r="W18" s="17">
        <v>1052.7629999999999</v>
      </c>
      <c r="X18" s="16">
        <v>1037.097</v>
      </c>
      <c r="Y18" s="17">
        <v>1052.7629999999999</v>
      </c>
      <c r="Z18" s="16">
        <v>1037.097</v>
      </c>
      <c r="AA18" s="17">
        <v>1052.7629999999999</v>
      </c>
      <c r="AB18" s="16">
        <v>1037.097</v>
      </c>
      <c r="AC18" s="16">
        <v>85.11</v>
      </c>
      <c r="AD18" s="16">
        <v>-85.11</v>
      </c>
      <c r="AE18" s="16">
        <v>4545</v>
      </c>
      <c r="AF18" s="16">
        <f t="shared" si="1"/>
        <v>98.511915787313967</v>
      </c>
      <c r="AG18" s="17">
        <v>1540</v>
      </c>
      <c r="AH18" s="16">
        <v>1477.87</v>
      </c>
      <c r="AI18" s="16">
        <f t="shared" si="2"/>
        <v>95.965584415584402</v>
      </c>
      <c r="AJ18" s="16">
        <f t="shared" si="3"/>
        <v>440.77299999999991</v>
      </c>
      <c r="AK18" s="16">
        <f t="shared" si="4"/>
        <v>42.500653265798661</v>
      </c>
    </row>
    <row r="19" spans="1:37" ht="38.25" x14ac:dyDescent="0.2">
      <c r="A19" s="14" t="s">
        <v>24</v>
      </c>
      <c r="B19" s="4" t="s">
        <v>6</v>
      </c>
      <c r="C19" s="4" t="s">
        <v>7</v>
      </c>
      <c r="D19" s="5" t="s">
        <v>62</v>
      </c>
      <c r="E19" s="4" t="s">
        <v>6</v>
      </c>
      <c r="F19" s="4" t="s">
        <v>6</v>
      </c>
      <c r="G19" s="4"/>
      <c r="H19" s="4"/>
      <c r="I19" s="4"/>
      <c r="J19" s="4"/>
      <c r="K19" s="4"/>
      <c r="L19" s="15">
        <v>0</v>
      </c>
      <c r="M19" s="16">
        <f>SUM(M20:M21)</f>
        <v>1618</v>
      </c>
      <c r="N19" s="16">
        <f t="shared" ref="N19:AE19" si="5">SUM(N20:N21)</f>
        <v>1618</v>
      </c>
      <c r="O19" s="16">
        <f t="shared" si="5"/>
        <v>1618</v>
      </c>
      <c r="P19" s="16">
        <f t="shared" si="5"/>
        <v>1618</v>
      </c>
      <c r="Q19" s="16">
        <f t="shared" si="5"/>
        <v>1618</v>
      </c>
      <c r="R19" s="16">
        <f t="shared" si="5"/>
        <v>1618</v>
      </c>
      <c r="S19" s="16">
        <f t="shared" si="5"/>
        <v>1618</v>
      </c>
      <c r="T19" s="16">
        <f t="shared" si="5"/>
        <v>1618</v>
      </c>
      <c r="U19" s="16">
        <f t="shared" si="5"/>
        <v>1618</v>
      </c>
      <c r="V19" s="16">
        <f t="shared" si="5"/>
        <v>1618</v>
      </c>
      <c r="W19" s="16">
        <f t="shared" si="5"/>
        <v>1618</v>
      </c>
      <c r="X19" s="16">
        <f t="shared" si="5"/>
        <v>1618</v>
      </c>
      <c r="Y19" s="16">
        <f t="shared" si="5"/>
        <v>1618</v>
      </c>
      <c r="Z19" s="16">
        <f t="shared" si="5"/>
        <v>1618</v>
      </c>
      <c r="AA19" s="16">
        <f t="shared" si="5"/>
        <v>1618</v>
      </c>
      <c r="AB19" s="16">
        <f t="shared" si="5"/>
        <v>1618</v>
      </c>
      <c r="AC19" s="16">
        <f t="shared" si="5"/>
        <v>0</v>
      </c>
      <c r="AD19" s="16">
        <f t="shared" si="5"/>
        <v>0</v>
      </c>
      <c r="AE19" s="16">
        <f t="shared" si="5"/>
        <v>493</v>
      </c>
      <c r="AF19" s="16">
        <f t="shared" si="1"/>
        <v>100</v>
      </c>
      <c r="AG19" s="17">
        <f>SUM(AG20:AG21)</f>
        <v>150</v>
      </c>
      <c r="AH19" s="16">
        <f>SUM(AH20:AH21)</f>
        <v>150</v>
      </c>
      <c r="AI19" s="16">
        <f t="shared" si="2"/>
        <v>100</v>
      </c>
      <c r="AJ19" s="16">
        <f t="shared" si="3"/>
        <v>-1468</v>
      </c>
      <c r="AK19" s="16">
        <f t="shared" si="4"/>
        <v>-90.72929542645241</v>
      </c>
    </row>
    <row r="20" spans="1:37" ht="51" outlineLevel="1" x14ac:dyDescent="0.2">
      <c r="A20" s="14" t="s">
        <v>25</v>
      </c>
      <c r="B20" s="4" t="s">
        <v>6</v>
      </c>
      <c r="C20" s="4" t="s">
        <v>7</v>
      </c>
      <c r="D20" s="5" t="s">
        <v>63</v>
      </c>
      <c r="E20" s="4" t="s">
        <v>6</v>
      </c>
      <c r="F20" s="4" t="s">
        <v>6</v>
      </c>
      <c r="G20" s="4"/>
      <c r="H20" s="4"/>
      <c r="I20" s="4"/>
      <c r="J20" s="4"/>
      <c r="K20" s="4"/>
      <c r="L20" s="15">
        <v>0</v>
      </c>
      <c r="M20" s="17">
        <v>1608</v>
      </c>
      <c r="N20" s="16">
        <v>1608</v>
      </c>
      <c r="O20" s="17">
        <v>1608</v>
      </c>
      <c r="P20" s="16">
        <v>1608</v>
      </c>
      <c r="Q20" s="17">
        <v>1608</v>
      </c>
      <c r="R20" s="16">
        <v>1608</v>
      </c>
      <c r="S20" s="17">
        <v>1608</v>
      </c>
      <c r="T20" s="16">
        <v>1608</v>
      </c>
      <c r="U20" s="17">
        <v>1608</v>
      </c>
      <c r="V20" s="16">
        <v>1608</v>
      </c>
      <c r="W20" s="17">
        <v>1608</v>
      </c>
      <c r="X20" s="16">
        <v>1608</v>
      </c>
      <c r="Y20" s="17">
        <v>1608</v>
      </c>
      <c r="Z20" s="16">
        <v>1608</v>
      </c>
      <c r="AA20" s="17">
        <v>1608</v>
      </c>
      <c r="AB20" s="16">
        <v>1608</v>
      </c>
      <c r="AC20" s="16">
        <v>0</v>
      </c>
      <c r="AD20" s="16">
        <v>0</v>
      </c>
      <c r="AE20" s="16">
        <v>393</v>
      </c>
      <c r="AF20" s="16">
        <f t="shared" si="1"/>
        <v>100</v>
      </c>
      <c r="AG20" s="17">
        <v>90</v>
      </c>
      <c r="AH20" s="16">
        <v>90</v>
      </c>
      <c r="AI20" s="16">
        <f t="shared" si="2"/>
        <v>100</v>
      </c>
      <c r="AJ20" s="16">
        <f t="shared" si="3"/>
        <v>-1518</v>
      </c>
      <c r="AK20" s="16">
        <f t="shared" si="4"/>
        <v>-94.402985074626869</v>
      </c>
    </row>
    <row r="21" spans="1:37" ht="25.5" outlineLevel="1" x14ac:dyDescent="0.2">
      <c r="A21" s="14" t="s">
        <v>26</v>
      </c>
      <c r="B21" s="4" t="s">
        <v>6</v>
      </c>
      <c r="C21" s="4" t="s">
        <v>7</v>
      </c>
      <c r="D21" s="5" t="s">
        <v>65</v>
      </c>
      <c r="E21" s="4" t="s">
        <v>6</v>
      </c>
      <c r="F21" s="4" t="s">
        <v>6</v>
      </c>
      <c r="G21" s="4"/>
      <c r="H21" s="4"/>
      <c r="I21" s="4"/>
      <c r="J21" s="4"/>
      <c r="K21" s="4"/>
      <c r="L21" s="15">
        <v>0</v>
      </c>
      <c r="M21" s="17">
        <v>10</v>
      </c>
      <c r="N21" s="16">
        <v>10</v>
      </c>
      <c r="O21" s="17">
        <v>10</v>
      </c>
      <c r="P21" s="16">
        <v>10</v>
      </c>
      <c r="Q21" s="17">
        <v>10</v>
      </c>
      <c r="R21" s="16">
        <v>10</v>
      </c>
      <c r="S21" s="17">
        <v>10</v>
      </c>
      <c r="T21" s="16">
        <v>10</v>
      </c>
      <c r="U21" s="17">
        <v>10</v>
      </c>
      <c r="V21" s="16">
        <v>10</v>
      </c>
      <c r="W21" s="17">
        <v>10</v>
      </c>
      <c r="X21" s="16">
        <v>10</v>
      </c>
      <c r="Y21" s="17">
        <v>10</v>
      </c>
      <c r="Z21" s="16">
        <v>10</v>
      </c>
      <c r="AA21" s="17">
        <v>10</v>
      </c>
      <c r="AB21" s="16">
        <v>10</v>
      </c>
      <c r="AC21" s="16">
        <v>0</v>
      </c>
      <c r="AD21" s="16">
        <v>0</v>
      </c>
      <c r="AE21" s="16">
        <v>100</v>
      </c>
      <c r="AF21" s="16">
        <f t="shared" si="1"/>
        <v>100</v>
      </c>
      <c r="AG21" s="17">
        <v>60</v>
      </c>
      <c r="AH21" s="16">
        <v>60</v>
      </c>
      <c r="AI21" s="16">
        <f t="shared" si="2"/>
        <v>100</v>
      </c>
      <c r="AJ21" s="16">
        <f t="shared" si="3"/>
        <v>50</v>
      </c>
      <c r="AK21" s="16">
        <f t="shared" si="4"/>
        <v>500</v>
      </c>
    </row>
    <row r="22" spans="1:37" ht="38.25" x14ac:dyDescent="0.2">
      <c r="A22" s="14" t="s">
        <v>27</v>
      </c>
      <c r="B22" s="4" t="s">
        <v>6</v>
      </c>
      <c r="C22" s="4" t="s">
        <v>7</v>
      </c>
      <c r="D22" s="5" t="s">
        <v>64</v>
      </c>
      <c r="E22" s="4" t="s">
        <v>6</v>
      </c>
      <c r="F22" s="4" t="s">
        <v>6</v>
      </c>
      <c r="G22" s="4"/>
      <c r="H22" s="4"/>
      <c r="I22" s="4"/>
      <c r="J22" s="4"/>
      <c r="K22" s="4"/>
      <c r="L22" s="15">
        <v>0</v>
      </c>
      <c r="M22" s="16">
        <f>SUM(M23:M26)</f>
        <v>46618.400999999998</v>
      </c>
      <c r="N22" s="16">
        <f t="shared" ref="N22:AE22" si="6">SUM(N23:N26)</f>
        <v>46083.1</v>
      </c>
      <c r="O22" s="16">
        <f t="shared" si="6"/>
        <v>46618.400999999998</v>
      </c>
      <c r="P22" s="16">
        <f t="shared" si="6"/>
        <v>46083.1</v>
      </c>
      <c r="Q22" s="16">
        <f t="shared" si="6"/>
        <v>46618.400999999998</v>
      </c>
      <c r="R22" s="16">
        <f t="shared" si="6"/>
        <v>46083.1</v>
      </c>
      <c r="S22" s="16">
        <f t="shared" si="6"/>
        <v>46618.400999999998</v>
      </c>
      <c r="T22" s="16">
        <f t="shared" si="6"/>
        <v>46083.1</v>
      </c>
      <c r="U22" s="16">
        <f t="shared" si="6"/>
        <v>46618.400999999998</v>
      </c>
      <c r="V22" s="16">
        <f t="shared" si="6"/>
        <v>46083.1</v>
      </c>
      <c r="W22" s="16">
        <f t="shared" si="6"/>
        <v>46618.400999999998</v>
      </c>
      <c r="X22" s="16">
        <f t="shared" si="6"/>
        <v>46083.1</v>
      </c>
      <c r="Y22" s="16">
        <f t="shared" si="6"/>
        <v>46618.400999999998</v>
      </c>
      <c r="Z22" s="16">
        <f t="shared" si="6"/>
        <v>46083.1</v>
      </c>
      <c r="AA22" s="16">
        <f t="shared" si="6"/>
        <v>46618.400999999998</v>
      </c>
      <c r="AB22" s="16">
        <f t="shared" si="6"/>
        <v>46083.1</v>
      </c>
      <c r="AC22" s="16">
        <f t="shared" si="6"/>
        <v>6261.7699999999995</v>
      </c>
      <c r="AD22" s="16">
        <f t="shared" si="6"/>
        <v>-6261.7699999999995</v>
      </c>
      <c r="AE22" s="16">
        <f t="shared" si="6"/>
        <v>33564.6</v>
      </c>
      <c r="AF22" s="16">
        <f t="shared" si="1"/>
        <v>98.851738823045437</v>
      </c>
      <c r="AG22" s="17">
        <f>SUM(AG23:AG26)</f>
        <v>49703.48</v>
      </c>
      <c r="AH22" s="16">
        <f>SUM(AH23:AH26)</f>
        <v>48682.89</v>
      </c>
      <c r="AI22" s="16">
        <f t="shared" si="2"/>
        <v>97.946642770284882</v>
      </c>
      <c r="AJ22" s="16">
        <f t="shared" si="3"/>
        <v>2599.7900000000009</v>
      </c>
      <c r="AK22" s="16">
        <f t="shared" si="4"/>
        <v>5.6415258522104779</v>
      </c>
    </row>
    <row r="23" spans="1:37" ht="38.25" outlineLevel="1" x14ac:dyDescent="0.2">
      <c r="A23" s="14" t="s">
        <v>28</v>
      </c>
      <c r="B23" s="4" t="s">
        <v>6</v>
      </c>
      <c r="C23" s="4" t="s">
        <v>7</v>
      </c>
      <c r="D23" s="5" t="s">
        <v>66</v>
      </c>
      <c r="E23" s="4" t="s">
        <v>6</v>
      </c>
      <c r="F23" s="4" t="s">
        <v>6</v>
      </c>
      <c r="G23" s="4"/>
      <c r="H23" s="4"/>
      <c r="I23" s="4"/>
      <c r="J23" s="4"/>
      <c r="K23" s="4"/>
      <c r="L23" s="15">
        <v>0</v>
      </c>
      <c r="M23" s="17">
        <v>35968.74</v>
      </c>
      <c r="N23" s="16">
        <v>35968.74</v>
      </c>
      <c r="O23" s="17">
        <v>35968.74</v>
      </c>
      <c r="P23" s="16">
        <v>35968.74</v>
      </c>
      <c r="Q23" s="17">
        <v>35968.74</v>
      </c>
      <c r="R23" s="16">
        <v>35968.74</v>
      </c>
      <c r="S23" s="17">
        <v>35968.74</v>
      </c>
      <c r="T23" s="16">
        <v>35968.74</v>
      </c>
      <c r="U23" s="17">
        <v>35968.74</v>
      </c>
      <c r="V23" s="16">
        <v>35968.74</v>
      </c>
      <c r="W23" s="17">
        <v>35968.74</v>
      </c>
      <c r="X23" s="16">
        <v>35968.74</v>
      </c>
      <c r="Y23" s="17">
        <v>35968.74</v>
      </c>
      <c r="Z23" s="16">
        <v>35968.74</v>
      </c>
      <c r="AA23" s="17">
        <v>35968.74</v>
      </c>
      <c r="AB23" s="16">
        <v>35968.74</v>
      </c>
      <c r="AC23" s="16">
        <v>443.23</v>
      </c>
      <c r="AD23" s="16">
        <v>-443.23</v>
      </c>
      <c r="AE23" s="16">
        <v>7799</v>
      </c>
      <c r="AF23" s="16">
        <f t="shared" si="1"/>
        <v>100</v>
      </c>
      <c r="AG23" s="17">
        <v>37673.660000000003</v>
      </c>
      <c r="AH23" s="16">
        <v>37550.199999999997</v>
      </c>
      <c r="AI23" s="16">
        <f t="shared" si="2"/>
        <v>99.672290932179124</v>
      </c>
      <c r="AJ23" s="16">
        <f t="shared" si="3"/>
        <v>1581.4599999999991</v>
      </c>
      <c r="AK23" s="16">
        <f t="shared" si="4"/>
        <v>4.3967622997080298</v>
      </c>
    </row>
    <row r="24" spans="1:37" ht="51" outlineLevel="1" x14ac:dyDescent="0.2">
      <c r="A24" s="14" t="s">
        <v>29</v>
      </c>
      <c r="B24" s="4" t="s">
        <v>6</v>
      </c>
      <c r="C24" s="4" t="s">
        <v>7</v>
      </c>
      <c r="D24" s="5" t="s">
        <v>67</v>
      </c>
      <c r="E24" s="4" t="s">
        <v>6</v>
      </c>
      <c r="F24" s="4" t="s">
        <v>6</v>
      </c>
      <c r="G24" s="4"/>
      <c r="H24" s="4"/>
      <c r="I24" s="4"/>
      <c r="J24" s="4"/>
      <c r="K24" s="4"/>
      <c r="L24" s="15">
        <v>0</v>
      </c>
      <c r="M24" s="17">
        <v>5422.0339999999997</v>
      </c>
      <c r="N24" s="16">
        <v>5143.3370000000004</v>
      </c>
      <c r="O24" s="17">
        <v>5422.0339999999997</v>
      </c>
      <c r="P24" s="16">
        <v>5143.3370000000004</v>
      </c>
      <c r="Q24" s="17">
        <v>5422.0339999999997</v>
      </c>
      <c r="R24" s="16">
        <v>5143.3370000000004</v>
      </c>
      <c r="S24" s="17">
        <v>5422.0339999999997</v>
      </c>
      <c r="T24" s="16">
        <v>5143.3370000000004</v>
      </c>
      <c r="U24" s="17">
        <v>5422.0339999999997</v>
      </c>
      <c r="V24" s="16">
        <v>5143.3370000000004</v>
      </c>
      <c r="W24" s="17">
        <v>5422.0339999999997</v>
      </c>
      <c r="X24" s="16">
        <v>5143.3370000000004</v>
      </c>
      <c r="Y24" s="17">
        <v>5422.0339999999997</v>
      </c>
      <c r="Z24" s="16">
        <v>5143.3370000000004</v>
      </c>
      <c r="AA24" s="17">
        <v>5422.0339999999997</v>
      </c>
      <c r="AB24" s="16">
        <v>5143.3370000000004</v>
      </c>
      <c r="AC24" s="16">
        <v>4945.24</v>
      </c>
      <c r="AD24" s="16">
        <v>-4945.24</v>
      </c>
      <c r="AE24" s="16">
        <v>20934.599999999999</v>
      </c>
      <c r="AF24" s="16">
        <f t="shared" si="1"/>
        <v>94.859917883215061</v>
      </c>
      <c r="AG24" s="17">
        <v>6365.26</v>
      </c>
      <c r="AH24" s="16">
        <v>6087.5</v>
      </c>
      <c r="AI24" s="16">
        <f t="shared" si="2"/>
        <v>95.636313363476106</v>
      </c>
      <c r="AJ24" s="16">
        <f t="shared" si="3"/>
        <v>944.16299999999956</v>
      </c>
      <c r="AK24" s="16">
        <f t="shared" si="4"/>
        <v>18.357012188779365</v>
      </c>
    </row>
    <row r="25" spans="1:37" ht="38.25" outlineLevel="1" x14ac:dyDescent="0.2">
      <c r="A25" s="14" t="s">
        <v>30</v>
      </c>
      <c r="B25" s="4" t="s">
        <v>6</v>
      </c>
      <c r="C25" s="4" t="s">
        <v>7</v>
      </c>
      <c r="D25" s="5" t="s">
        <v>68</v>
      </c>
      <c r="E25" s="4" t="s">
        <v>6</v>
      </c>
      <c r="F25" s="4" t="s">
        <v>6</v>
      </c>
      <c r="G25" s="4"/>
      <c r="H25" s="4"/>
      <c r="I25" s="4"/>
      <c r="J25" s="4"/>
      <c r="K25" s="4"/>
      <c r="L25" s="15">
        <v>0</v>
      </c>
      <c r="M25" s="17">
        <v>5227.6270000000004</v>
      </c>
      <c r="N25" s="16">
        <v>4971.0230000000001</v>
      </c>
      <c r="O25" s="17">
        <v>5227.6270000000004</v>
      </c>
      <c r="P25" s="16">
        <v>4971.0230000000001</v>
      </c>
      <c r="Q25" s="17">
        <v>5227.6270000000004</v>
      </c>
      <c r="R25" s="16">
        <v>4971.0230000000001</v>
      </c>
      <c r="S25" s="17">
        <v>5227.6270000000004</v>
      </c>
      <c r="T25" s="16">
        <v>4971.0230000000001</v>
      </c>
      <c r="U25" s="17">
        <v>5227.6270000000004</v>
      </c>
      <c r="V25" s="16">
        <v>4971.0230000000001</v>
      </c>
      <c r="W25" s="17">
        <v>5227.6270000000004</v>
      </c>
      <c r="X25" s="16">
        <v>4971.0230000000001</v>
      </c>
      <c r="Y25" s="17">
        <v>5227.6270000000004</v>
      </c>
      <c r="Z25" s="16">
        <v>4971.0230000000001</v>
      </c>
      <c r="AA25" s="17">
        <v>5227.6270000000004</v>
      </c>
      <c r="AB25" s="16">
        <v>4971.0230000000001</v>
      </c>
      <c r="AC25" s="16">
        <v>873.3</v>
      </c>
      <c r="AD25" s="16">
        <v>-873.3</v>
      </c>
      <c r="AE25" s="16">
        <v>4680</v>
      </c>
      <c r="AF25" s="16">
        <f t="shared" si="1"/>
        <v>95.091386588981948</v>
      </c>
      <c r="AG25" s="17">
        <v>5664.56</v>
      </c>
      <c r="AH25" s="16">
        <v>5045.1899999999996</v>
      </c>
      <c r="AI25" s="16">
        <f t="shared" si="2"/>
        <v>89.065876255172498</v>
      </c>
      <c r="AJ25" s="16">
        <f t="shared" si="3"/>
        <v>74.166999999999462</v>
      </c>
      <c r="AK25" s="16">
        <f t="shared" si="4"/>
        <v>1.491986659486372</v>
      </c>
    </row>
    <row r="26" spans="1:37" ht="38.25" outlineLevel="1" x14ac:dyDescent="0.2">
      <c r="A26" s="14" t="s">
        <v>32</v>
      </c>
      <c r="B26" s="4" t="s">
        <v>6</v>
      </c>
      <c r="C26" s="4" t="s">
        <v>7</v>
      </c>
      <c r="D26" s="5" t="s">
        <v>69</v>
      </c>
      <c r="E26" s="4" t="s">
        <v>6</v>
      </c>
      <c r="F26" s="4" t="s">
        <v>6</v>
      </c>
      <c r="G26" s="4"/>
      <c r="H26" s="4"/>
      <c r="I26" s="4"/>
      <c r="J26" s="4"/>
      <c r="K26" s="4"/>
      <c r="L26" s="15">
        <v>0</v>
      </c>
      <c r="M26" s="17">
        <v>0</v>
      </c>
      <c r="N26" s="16">
        <v>0</v>
      </c>
      <c r="O26" s="17">
        <v>0</v>
      </c>
      <c r="P26" s="16">
        <v>0</v>
      </c>
      <c r="Q26" s="17">
        <v>0</v>
      </c>
      <c r="R26" s="16">
        <v>0</v>
      </c>
      <c r="S26" s="17">
        <v>0</v>
      </c>
      <c r="T26" s="16">
        <v>0</v>
      </c>
      <c r="U26" s="17">
        <v>0</v>
      </c>
      <c r="V26" s="16">
        <v>0</v>
      </c>
      <c r="W26" s="17">
        <v>0</v>
      </c>
      <c r="X26" s="16">
        <v>0</v>
      </c>
      <c r="Y26" s="17">
        <v>0</v>
      </c>
      <c r="Z26" s="16">
        <v>0</v>
      </c>
      <c r="AA26" s="17">
        <v>0</v>
      </c>
      <c r="AB26" s="16">
        <v>0</v>
      </c>
      <c r="AC26" s="16">
        <v>0</v>
      </c>
      <c r="AD26" s="16">
        <v>0</v>
      </c>
      <c r="AE26" s="16">
        <v>151</v>
      </c>
      <c r="AF26" s="16"/>
      <c r="AG26" s="17">
        <v>0</v>
      </c>
      <c r="AH26" s="16">
        <v>0</v>
      </c>
      <c r="AI26" s="16"/>
      <c r="AJ26" s="16">
        <f t="shared" si="3"/>
        <v>0</v>
      </c>
      <c r="AK26" s="16"/>
    </row>
    <row r="27" spans="1:37" ht="38.25" x14ac:dyDescent="0.2">
      <c r="A27" s="14" t="s">
        <v>31</v>
      </c>
      <c r="B27" s="4" t="s">
        <v>6</v>
      </c>
      <c r="C27" s="4" t="s">
        <v>7</v>
      </c>
      <c r="D27" s="5" t="s">
        <v>70</v>
      </c>
      <c r="E27" s="4" t="s">
        <v>6</v>
      </c>
      <c r="F27" s="4" t="s">
        <v>6</v>
      </c>
      <c r="G27" s="4"/>
      <c r="H27" s="4"/>
      <c r="I27" s="4"/>
      <c r="J27" s="4"/>
      <c r="K27" s="4"/>
      <c r="L27" s="15">
        <v>0</v>
      </c>
      <c r="M27" s="16">
        <f>SUM(M28:M35)</f>
        <v>295121.95199999999</v>
      </c>
      <c r="N27" s="16">
        <f t="shared" ref="N27:AB27" si="7">SUM(N28:N35)</f>
        <v>292238.245</v>
      </c>
      <c r="O27" s="16">
        <f t="shared" si="7"/>
        <v>295121.95199999999</v>
      </c>
      <c r="P27" s="16">
        <f t="shared" si="7"/>
        <v>292238.245</v>
      </c>
      <c r="Q27" s="16">
        <f t="shared" si="7"/>
        <v>295121.95199999999</v>
      </c>
      <c r="R27" s="16">
        <f t="shared" si="7"/>
        <v>292238.245</v>
      </c>
      <c r="S27" s="16">
        <f t="shared" si="7"/>
        <v>295121.95199999999</v>
      </c>
      <c r="T27" s="16">
        <f t="shared" si="7"/>
        <v>292238.245</v>
      </c>
      <c r="U27" s="16">
        <f t="shared" si="7"/>
        <v>295121.95199999999</v>
      </c>
      <c r="V27" s="16">
        <f t="shared" si="7"/>
        <v>292238.245</v>
      </c>
      <c r="W27" s="16">
        <f t="shared" si="7"/>
        <v>295121.95199999999</v>
      </c>
      <c r="X27" s="16">
        <f t="shared" si="7"/>
        <v>292238.245</v>
      </c>
      <c r="Y27" s="16">
        <f t="shared" si="7"/>
        <v>295121.95199999999</v>
      </c>
      <c r="Z27" s="16">
        <f t="shared" si="7"/>
        <v>292238.245</v>
      </c>
      <c r="AA27" s="16">
        <f t="shared" si="7"/>
        <v>295121.95199999999</v>
      </c>
      <c r="AB27" s="16">
        <f t="shared" si="7"/>
        <v>292238.245</v>
      </c>
      <c r="AC27" s="16">
        <f t="shared" ref="AC27:AE27" si="8">SUM(AC28:AC34)</f>
        <v>84</v>
      </c>
      <c r="AD27" s="16">
        <f t="shared" si="8"/>
        <v>-84</v>
      </c>
      <c r="AE27" s="16">
        <f t="shared" si="8"/>
        <v>13161.65</v>
      </c>
      <c r="AF27" s="16">
        <f t="shared" si="1"/>
        <v>99.022876143079998</v>
      </c>
      <c r="AG27" s="17">
        <f>SUM(AG28:AG35)</f>
        <v>318647.27999999997</v>
      </c>
      <c r="AH27" s="17">
        <f>SUM(AH28:AH35)</f>
        <v>273316.53999999992</v>
      </c>
      <c r="AI27" s="16">
        <f t="shared" si="2"/>
        <v>85.774006920755753</v>
      </c>
      <c r="AJ27" s="16">
        <f t="shared" si="3"/>
        <v>-18921.705000000075</v>
      </c>
      <c r="AK27" s="16">
        <f t="shared" si="4"/>
        <v>-6.4747531590193148</v>
      </c>
    </row>
    <row r="28" spans="1:37" ht="25.5" outlineLevel="1" x14ac:dyDescent="0.2">
      <c r="A28" s="14" t="s">
        <v>34</v>
      </c>
      <c r="B28" s="4" t="s">
        <v>6</v>
      </c>
      <c r="C28" s="4" t="s">
        <v>7</v>
      </c>
      <c r="D28" s="5" t="s">
        <v>71</v>
      </c>
      <c r="E28" s="4" t="s">
        <v>6</v>
      </c>
      <c r="F28" s="4" t="s">
        <v>6</v>
      </c>
      <c r="G28" s="4"/>
      <c r="H28" s="4"/>
      <c r="I28" s="4"/>
      <c r="J28" s="4"/>
      <c r="K28" s="4"/>
      <c r="L28" s="15">
        <v>0</v>
      </c>
      <c r="M28" s="17">
        <v>169924.533</v>
      </c>
      <c r="N28" s="16">
        <v>168809.34400000001</v>
      </c>
      <c r="O28" s="17">
        <v>169924.533</v>
      </c>
      <c r="P28" s="16">
        <v>168809.34400000001</v>
      </c>
      <c r="Q28" s="17">
        <v>169924.533</v>
      </c>
      <c r="R28" s="16">
        <v>168809.34400000001</v>
      </c>
      <c r="S28" s="17">
        <v>169924.533</v>
      </c>
      <c r="T28" s="16">
        <v>168809.34400000001</v>
      </c>
      <c r="U28" s="17">
        <v>169924.533</v>
      </c>
      <c r="V28" s="16">
        <v>168809.34400000001</v>
      </c>
      <c r="W28" s="17">
        <v>169924.533</v>
      </c>
      <c r="X28" s="16">
        <v>168809.34400000001</v>
      </c>
      <c r="Y28" s="17">
        <v>169924.533</v>
      </c>
      <c r="Z28" s="16">
        <v>168809.34400000001</v>
      </c>
      <c r="AA28" s="17">
        <v>169924.533</v>
      </c>
      <c r="AB28" s="16">
        <v>168809.34400000001</v>
      </c>
      <c r="AC28" s="16">
        <v>84</v>
      </c>
      <c r="AD28" s="16">
        <v>-84</v>
      </c>
      <c r="AE28" s="16">
        <v>13161.65</v>
      </c>
      <c r="AF28" s="16">
        <f t="shared" si="1"/>
        <v>99.343715130292594</v>
      </c>
      <c r="AG28" s="17">
        <v>177924.96</v>
      </c>
      <c r="AH28" s="16">
        <v>141008.82999999999</v>
      </c>
      <c r="AI28" s="16">
        <f t="shared" si="2"/>
        <v>79.251854264854131</v>
      </c>
      <c r="AJ28" s="16">
        <f t="shared" si="3"/>
        <v>-27800.514000000025</v>
      </c>
      <c r="AK28" s="16">
        <f t="shared" si="4"/>
        <v>-16.468587189107282</v>
      </c>
    </row>
    <row r="29" spans="1:37" ht="38.25" outlineLevel="1" x14ac:dyDescent="0.2">
      <c r="A29" s="14" t="s">
        <v>33</v>
      </c>
      <c r="B29" s="4"/>
      <c r="C29" s="4"/>
      <c r="D29" s="5" t="s">
        <v>72</v>
      </c>
      <c r="E29" s="4"/>
      <c r="F29" s="4"/>
      <c r="G29" s="4"/>
      <c r="H29" s="4"/>
      <c r="I29" s="4"/>
      <c r="J29" s="4"/>
      <c r="K29" s="4"/>
      <c r="L29" s="15"/>
      <c r="M29" s="17">
        <v>17180.41</v>
      </c>
      <c r="N29" s="16">
        <v>17174.581999999999</v>
      </c>
      <c r="O29" s="17">
        <v>17180.41</v>
      </c>
      <c r="P29" s="16">
        <v>17174.581999999999</v>
      </c>
      <c r="Q29" s="17">
        <v>17180.41</v>
      </c>
      <c r="R29" s="16">
        <v>17174.581999999999</v>
      </c>
      <c r="S29" s="17">
        <v>17180.41</v>
      </c>
      <c r="T29" s="16">
        <v>17174.581999999999</v>
      </c>
      <c r="U29" s="17">
        <v>17180.41</v>
      </c>
      <c r="V29" s="16">
        <v>17174.581999999999</v>
      </c>
      <c r="W29" s="17">
        <v>17180.41</v>
      </c>
      <c r="X29" s="16">
        <v>17174.581999999999</v>
      </c>
      <c r="Y29" s="17">
        <v>17180.41</v>
      </c>
      <c r="Z29" s="16">
        <v>17174.581999999999</v>
      </c>
      <c r="AA29" s="17">
        <v>17180.41</v>
      </c>
      <c r="AB29" s="16">
        <v>17174.581999999999</v>
      </c>
      <c r="AC29" s="16"/>
      <c r="AD29" s="16"/>
      <c r="AE29" s="16"/>
      <c r="AF29" s="16">
        <f t="shared" si="1"/>
        <v>99.966077643083011</v>
      </c>
      <c r="AG29" s="17">
        <v>22377.56</v>
      </c>
      <c r="AH29" s="16">
        <v>19687.25</v>
      </c>
      <c r="AI29" s="16">
        <f t="shared" si="2"/>
        <v>87.977643675181739</v>
      </c>
      <c r="AJ29" s="16">
        <f t="shared" si="3"/>
        <v>2512.6680000000015</v>
      </c>
      <c r="AK29" s="16">
        <f t="shared" si="4"/>
        <v>14.630155190967685</v>
      </c>
    </row>
    <row r="30" spans="1:37" ht="38.25" outlineLevel="1" x14ac:dyDescent="0.2">
      <c r="A30" s="14" t="s">
        <v>35</v>
      </c>
      <c r="B30" s="4"/>
      <c r="C30" s="4"/>
      <c r="D30" s="5" t="s">
        <v>73</v>
      </c>
      <c r="E30" s="4"/>
      <c r="F30" s="4"/>
      <c r="G30" s="4"/>
      <c r="H30" s="4"/>
      <c r="I30" s="4"/>
      <c r="J30" s="4"/>
      <c r="K30" s="4"/>
      <c r="L30" s="15"/>
      <c r="M30" s="17">
        <v>2822.5</v>
      </c>
      <c r="N30" s="16">
        <v>2793.567</v>
      </c>
      <c r="O30" s="17">
        <v>2822.5</v>
      </c>
      <c r="P30" s="16">
        <v>2793.567</v>
      </c>
      <c r="Q30" s="17">
        <v>2822.5</v>
      </c>
      <c r="R30" s="16">
        <v>2793.567</v>
      </c>
      <c r="S30" s="17">
        <v>2822.5</v>
      </c>
      <c r="T30" s="16">
        <v>2793.567</v>
      </c>
      <c r="U30" s="17">
        <v>2822.5</v>
      </c>
      <c r="V30" s="16">
        <v>2793.567</v>
      </c>
      <c r="W30" s="17">
        <v>2822.5</v>
      </c>
      <c r="X30" s="16">
        <v>2793.567</v>
      </c>
      <c r="Y30" s="17">
        <v>2822.5</v>
      </c>
      <c r="Z30" s="16">
        <v>2793.567</v>
      </c>
      <c r="AA30" s="17">
        <v>2822.5</v>
      </c>
      <c r="AB30" s="16">
        <v>2793.567</v>
      </c>
      <c r="AC30" s="16"/>
      <c r="AD30" s="16"/>
      <c r="AE30" s="16"/>
      <c r="AF30" s="16">
        <f t="shared" si="1"/>
        <v>98.974915854738711</v>
      </c>
      <c r="AG30" s="17">
        <v>2671.08</v>
      </c>
      <c r="AH30" s="16">
        <v>283.77999999999997</v>
      </c>
      <c r="AI30" s="16">
        <f t="shared" si="2"/>
        <v>10.624167003609026</v>
      </c>
      <c r="AJ30" s="16">
        <f t="shared" si="3"/>
        <v>-2509.7870000000003</v>
      </c>
      <c r="AK30" s="16">
        <f t="shared" si="4"/>
        <v>-89.84166121664525</v>
      </c>
    </row>
    <row r="31" spans="1:37" ht="38.25" outlineLevel="1" x14ac:dyDescent="0.2">
      <c r="A31" s="14" t="s">
        <v>36</v>
      </c>
      <c r="B31" s="4"/>
      <c r="C31" s="4"/>
      <c r="D31" s="5" t="s">
        <v>74</v>
      </c>
      <c r="E31" s="4"/>
      <c r="F31" s="4"/>
      <c r="G31" s="4"/>
      <c r="H31" s="4"/>
      <c r="I31" s="4"/>
      <c r="J31" s="4"/>
      <c r="K31" s="4"/>
      <c r="L31" s="15"/>
      <c r="M31" s="17">
        <v>3440.105</v>
      </c>
      <c r="N31" s="16">
        <v>3440.1030000000001</v>
      </c>
      <c r="O31" s="17">
        <v>3440.105</v>
      </c>
      <c r="P31" s="16">
        <v>3440.1030000000001</v>
      </c>
      <c r="Q31" s="17">
        <v>3440.105</v>
      </c>
      <c r="R31" s="16">
        <v>3440.1030000000001</v>
      </c>
      <c r="S31" s="17">
        <v>3440.105</v>
      </c>
      <c r="T31" s="16">
        <v>3440.1030000000001</v>
      </c>
      <c r="U31" s="17">
        <v>3440.105</v>
      </c>
      <c r="V31" s="16">
        <v>3440.1030000000001</v>
      </c>
      <c r="W31" s="17">
        <v>3440.105</v>
      </c>
      <c r="X31" s="16">
        <v>3440.1030000000001</v>
      </c>
      <c r="Y31" s="17">
        <v>3440.105</v>
      </c>
      <c r="Z31" s="16">
        <v>3440.1030000000001</v>
      </c>
      <c r="AA31" s="17">
        <v>3440.105</v>
      </c>
      <c r="AB31" s="16">
        <v>3440.1030000000001</v>
      </c>
      <c r="AC31" s="16"/>
      <c r="AD31" s="16"/>
      <c r="AE31" s="16"/>
      <c r="AF31" s="16">
        <f t="shared" si="1"/>
        <v>99.999941862239666</v>
      </c>
      <c r="AG31" s="17">
        <v>3500</v>
      </c>
      <c r="AH31" s="16">
        <v>3499.9</v>
      </c>
      <c r="AI31" s="16">
        <f t="shared" si="2"/>
        <v>99.997142857142862</v>
      </c>
      <c r="AJ31" s="16">
        <f t="shared" si="3"/>
        <v>59.797000000000025</v>
      </c>
      <c r="AK31" s="16">
        <f t="shared" si="4"/>
        <v>1.7382328377958345</v>
      </c>
    </row>
    <row r="32" spans="1:37" ht="25.5" outlineLevel="1" x14ac:dyDescent="0.2">
      <c r="A32" s="14" t="s">
        <v>37</v>
      </c>
      <c r="B32" s="4"/>
      <c r="C32" s="4"/>
      <c r="D32" s="5" t="s">
        <v>75</v>
      </c>
      <c r="E32" s="4"/>
      <c r="F32" s="4"/>
      <c r="G32" s="4"/>
      <c r="H32" s="4"/>
      <c r="I32" s="4"/>
      <c r="J32" s="4"/>
      <c r="K32" s="4"/>
      <c r="L32" s="15"/>
      <c r="M32" s="17">
        <v>55185.205999999998</v>
      </c>
      <c r="N32" s="16">
        <v>54402.16</v>
      </c>
      <c r="O32" s="17">
        <v>55185.205999999998</v>
      </c>
      <c r="P32" s="16">
        <v>54402.16</v>
      </c>
      <c r="Q32" s="17">
        <v>55185.205999999998</v>
      </c>
      <c r="R32" s="16">
        <v>54402.16</v>
      </c>
      <c r="S32" s="17">
        <v>55185.205999999998</v>
      </c>
      <c r="T32" s="16">
        <v>54402.16</v>
      </c>
      <c r="U32" s="17">
        <v>55185.205999999998</v>
      </c>
      <c r="V32" s="16">
        <v>54402.16</v>
      </c>
      <c r="W32" s="17">
        <v>55185.205999999998</v>
      </c>
      <c r="X32" s="16">
        <v>54402.16</v>
      </c>
      <c r="Y32" s="17">
        <v>55185.205999999998</v>
      </c>
      <c r="Z32" s="16">
        <v>54402.16</v>
      </c>
      <c r="AA32" s="17">
        <v>55185.205999999998</v>
      </c>
      <c r="AB32" s="16">
        <v>54402.16</v>
      </c>
      <c r="AC32" s="16"/>
      <c r="AD32" s="16"/>
      <c r="AE32" s="16"/>
      <c r="AF32" s="16">
        <f t="shared" si="1"/>
        <v>98.581058119090841</v>
      </c>
      <c r="AG32" s="17">
        <v>49191.91</v>
      </c>
      <c r="AH32" s="16">
        <v>48655.95</v>
      </c>
      <c r="AI32" s="16">
        <f t="shared" si="2"/>
        <v>98.910471254318026</v>
      </c>
      <c r="AJ32" s="16">
        <f t="shared" si="3"/>
        <v>-5746.2100000000064</v>
      </c>
      <c r="AK32" s="16">
        <f t="shared" si="4"/>
        <v>-10.56246663735412</v>
      </c>
    </row>
    <row r="33" spans="1:37" ht="38.25" outlineLevel="1" x14ac:dyDescent="0.2">
      <c r="A33" s="14" t="s">
        <v>38</v>
      </c>
      <c r="B33" s="4"/>
      <c r="C33" s="4"/>
      <c r="D33" s="5" t="s">
        <v>76</v>
      </c>
      <c r="E33" s="4"/>
      <c r="F33" s="4"/>
      <c r="G33" s="4"/>
      <c r="H33" s="4"/>
      <c r="I33" s="4"/>
      <c r="J33" s="4"/>
      <c r="K33" s="4"/>
      <c r="L33" s="15"/>
      <c r="M33" s="17">
        <v>35133.767999999996</v>
      </c>
      <c r="N33" s="16">
        <v>34369.847000000002</v>
      </c>
      <c r="O33" s="17">
        <v>35133.767999999996</v>
      </c>
      <c r="P33" s="16">
        <v>34369.847000000002</v>
      </c>
      <c r="Q33" s="17">
        <v>35133.767999999996</v>
      </c>
      <c r="R33" s="16">
        <v>34369.847000000002</v>
      </c>
      <c r="S33" s="17">
        <v>35133.767999999996</v>
      </c>
      <c r="T33" s="16">
        <v>34369.847000000002</v>
      </c>
      <c r="U33" s="17">
        <v>35133.767999999996</v>
      </c>
      <c r="V33" s="16">
        <v>34369.847000000002</v>
      </c>
      <c r="W33" s="17">
        <v>35133.767999999996</v>
      </c>
      <c r="X33" s="16">
        <v>34369.847000000002</v>
      </c>
      <c r="Y33" s="17">
        <v>35133.767999999996</v>
      </c>
      <c r="Z33" s="16">
        <v>34369.847000000002</v>
      </c>
      <c r="AA33" s="17">
        <v>35133.767999999996</v>
      </c>
      <c r="AB33" s="16">
        <v>34369.847000000002</v>
      </c>
      <c r="AC33" s="16"/>
      <c r="AD33" s="16"/>
      <c r="AE33" s="16"/>
      <c r="AF33" s="16">
        <f t="shared" si="1"/>
        <v>97.825678703178113</v>
      </c>
      <c r="AG33" s="17">
        <v>39681.61</v>
      </c>
      <c r="AH33" s="16">
        <v>36880.67</v>
      </c>
      <c r="AI33" s="16">
        <f t="shared" si="2"/>
        <v>92.941465832661521</v>
      </c>
      <c r="AJ33" s="16">
        <f t="shared" si="3"/>
        <v>2510.8229999999967</v>
      </c>
      <c r="AK33" s="16">
        <f t="shared" si="4"/>
        <v>7.3053074690730995</v>
      </c>
    </row>
    <row r="34" spans="1:37" ht="25.5" outlineLevel="1" x14ac:dyDescent="0.2">
      <c r="A34" s="14" t="s">
        <v>39</v>
      </c>
      <c r="B34" s="4"/>
      <c r="C34" s="4"/>
      <c r="D34" s="5" t="s">
        <v>77</v>
      </c>
      <c r="E34" s="4"/>
      <c r="F34" s="4"/>
      <c r="G34" s="4"/>
      <c r="H34" s="4"/>
      <c r="I34" s="4"/>
      <c r="J34" s="4"/>
      <c r="K34" s="4"/>
      <c r="L34" s="15"/>
      <c r="M34" s="17">
        <v>11435.43</v>
      </c>
      <c r="N34" s="16">
        <v>11248.642</v>
      </c>
      <c r="O34" s="17">
        <v>11435.43</v>
      </c>
      <c r="P34" s="16">
        <v>11248.642</v>
      </c>
      <c r="Q34" s="17">
        <v>11435.43</v>
      </c>
      <c r="R34" s="16">
        <v>11248.642</v>
      </c>
      <c r="S34" s="17">
        <v>11435.43</v>
      </c>
      <c r="T34" s="16">
        <v>11248.642</v>
      </c>
      <c r="U34" s="17">
        <v>11435.43</v>
      </c>
      <c r="V34" s="16">
        <v>11248.642</v>
      </c>
      <c r="W34" s="17">
        <v>11435.43</v>
      </c>
      <c r="X34" s="16">
        <v>11248.642</v>
      </c>
      <c r="Y34" s="17">
        <v>11435.43</v>
      </c>
      <c r="Z34" s="16">
        <v>11248.642</v>
      </c>
      <c r="AA34" s="17">
        <v>11435.43</v>
      </c>
      <c r="AB34" s="16">
        <v>11248.642</v>
      </c>
      <c r="AC34" s="16"/>
      <c r="AD34" s="16"/>
      <c r="AE34" s="16"/>
      <c r="AF34" s="16">
        <f t="shared" si="1"/>
        <v>98.366585253025036</v>
      </c>
      <c r="AG34" s="17">
        <v>10343.16</v>
      </c>
      <c r="AH34" s="16">
        <v>10343.16</v>
      </c>
      <c r="AI34" s="16">
        <f t="shared" si="2"/>
        <v>100</v>
      </c>
      <c r="AJ34" s="16">
        <f t="shared" si="3"/>
        <v>-905.48199999999997</v>
      </c>
      <c r="AK34" s="16">
        <f t="shared" si="4"/>
        <v>-8.0497005771896823</v>
      </c>
    </row>
    <row r="35" spans="1:37" ht="51" outlineLevel="1" x14ac:dyDescent="0.2">
      <c r="A35" s="14" t="s">
        <v>95</v>
      </c>
      <c r="B35" s="4"/>
      <c r="C35" s="4"/>
      <c r="D35" s="5" t="s">
        <v>94</v>
      </c>
      <c r="E35" s="4"/>
      <c r="F35" s="4"/>
      <c r="G35" s="4"/>
      <c r="H35" s="4"/>
      <c r="I35" s="4"/>
      <c r="J35" s="4"/>
      <c r="K35" s="4"/>
      <c r="L35" s="15"/>
      <c r="M35" s="17"/>
      <c r="N35" s="16"/>
      <c r="O35" s="17"/>
      <c r="P35" s="16"/>
      <c r="Q35" s="17"/>
      <c r="R35" s="16"/>
      <c r="S35" s="17"/>
      <c r="T35" s="16"/>
      <c r="U35" s="17"/>
      <c r="V35" s="16"/>
      <c r="W35" s="17"/>
      <c r="X35" s="16"/>
      <c r="Y35" s="17"/>
      <c r="Z35" s="16"/>
      <c r="AA35" s="17"/>
      <c r="AB35" s="16"/>
      <c r="AC35" s="16"/>
      <c r="AD35" s="16"/>
      <c r="AE35" s="16"/>
      <c r="AF35" s="16"/>
      <c r="AG35" s="17">
        <v>12957</v>
      </c>
      <c r="AH35" s="16">
        <v>12957</v>
      </c>
      <c r="AI35" s="16">
        <f t="shared" ref="AI35" si="9">AH35/AG35*100</f>
        <v>100</v>
      </c>
      <c r="AJ35" s="16">
        <f t="shared" ref="AJ35" si="10">AH35-AB35</f>
        <v>12957</v>
      </c>
      <c r="AK35" s="16"/>
    </row>
    <row r="36" spans="1:37" ht="25.5" x14ac:dyDescent="0.2">
      <c r="A36" s="14" t="s">
        <v>40</v>
      </c>
      <c r="B36" s="4" t="s">
        <v>6</v>
      </c>
      <c r="C36" s="4" t="s">
        <v>7</v>
      </c>
      <c r="D36" s="5" t="s">
        <v>78</v>
      </c>
      <c r="E36" s="4" t="s">
        <v>6</v>
      </c>
      <c r="F36" s="4" t="s">
        <v>6</v>
      </c>
      <c r="G36" s="4"/>
      <c r="H36" s="4"/>
      <c r="I36" s="4"/>
      <c r="J36" s="4"/>
      <c r="K36" s="4"/>
      <c r="L36" s="15">
        <v>0</v>
      </c>
      <c r="M36" s="16">
        <f>SUM(M37:M40)</f>
        <v>1583596.8490000002</v>
      </c>
      <c r="N36" s="16">
        <f t="shared" ref="N36:AE36" si="11">SUM(N37:N40)</f>
        <v>1479830.172</v>
      </c>
      <c r="O36" s="16">
        <f t="shared" si="11"/>
        <v>1583596.8490000002</v>
      </c>
      <c r="P36" s="16">
        <f t="shared" si="11"/>
        <v>1479830.172</v>
      </c>
      <c r="Q36" s="16">
        <f t="shared" si="11"/>
        <v>1583596.8490000002</v>
      </c>
      <c r="R36" s="16">
        <f t="shared" si="11"/>
        <v>1479830.172</v>
      </c>
      <c r="S36" s="16">
        <f t="shared" si="11"/>
        <v>1583596.8490000002</v>
      </c>
      <c r="T36" s="16">
        <f t="shared" si="11"/>
        <v>1479830.172</v>
      </c>
      <c r="U36" s="16">
        <f t="shared" si="11"/>
        <v>1583596.8490000002</v>
      </c>
      <c r="V36" s="16">
        <f t="shared" si="11"/>
        <v>1479830.172</v>
      </c>
      <c r="W36" s="16">
        <f t="shared" si="11"/>
        <v>1583596.8490000002</v>
      </c>
      <c r="X36" s="16">
        <f t="shared" si="11"/>
        <v>1479830.172</v>
      </c>
      <c r="Y36" s="16">
        <f t="shared" si="11"/>
        <v>1583596.8490000002</v>
      </c>
      <c r="Z36" s="16">
        <f t="shared" si="11"/>
        <v>1479830.172</v>
      </c>
      <c r="AA36" s="16">
        <f t="shared" si="11"/>
        <v>1583596.8490000002</v>
      </c>
      <c r="AB36" s="16">
        <f t="shared" si="11"/>
        <v>1479830.172</v>
      </c>
      <c r="AC36" s="16">
        <f t="shared" si="11"/>
        <v>859798.3899999999</v>
      </c>
      <c r="AD36" s="16">
        <f t="shared" si="11"/>
        <v>-859798.3899999999</v>
      </c>
      <c r="AE36" s="16">
        <f t="shared" si="11"/>
        <v>1703932.5</v>
      </c>
      <c r="AF36" s="16">
        <f t="shared" si="1"/>
        <v>93.447405691320611</v>
      </c>
      <c r="AG36" s="17">
        <f>SUM(AG37:AG40)</f>
        <v>1610428.16</v>
      </c>
      <c r="AH36" s="16">
        <f>SUM(AH37:AH40)</f>
        <v>1599493.94</v>
      </c>
      <c r="AI36" s="16">
        <f t="shared" si="2"/>
        <v>99.321036462750385</v>
      </c>
      <c r="AJ36" s="16">
        <f t="shared" si="3"/>
        <v>119663.76799999992</v>
      </c>
      <c r="AK36" s="16">
        <f t="shared" si="4"/>
        <v>8.0863176237495793</v>
      </c>
    </row>
    <row r="37" spans="1:37" ht="38.25" outlineLevel="1" x14ac:dyDescent="0.2">
      <c r="A37" s="14" t="s">
        <v>8</v>
      </c>
      <c r="B37" s="4" t="s">
        <v>6</v>
      </c>
      <c r="C37" s="4" t="s">
        <v>7</v>
      </c>
      <c r="D37" s="5" t="s">
        <v>79</v>
      </c>
      <c r="E37" s="4" t="s">
        <v>6</v>
      </c>
      <c r="F37" s="4" t="s">
        <v>6</v>
      </c>
      <c r="G37" s="4"/>
      <c r="H37" s="4"/>
      <c r="I37" s="4"/>
      <c r="J37" s="4"/>
      <c r="K37" s="4"/>
      <c r="L37" s="15">
        <v>0</v>
      </c>
      <c r="M37" s="17">
        <v>1486769.314</v>
      </c>
      <c r="N37" s="16">
        <v>1384350.162</v>
      </c>
      <c r="O37" s="17">
        <v>1486769.314</v>
      </c>
      <c r="P37" s="16">
        <v>1384350.162</v>
      </c>
      <c r="Q37" s="17">
        <v>1486769.314</v>
      </c>
      <c r="R37" s="16">
        <v>1384350.162</v>
      </c>
      <c r="S37" s="17">
        <v>1486769.314</v>
      </c>
      <c r="T37" s="16">
        <v>1384350.162</v>
      </c>
      <c r="U37" s="17">
        <v>1486769.314</v>
      </c>
      <c r="V37" s="16">
        <v>1384350.162</v>
      </c>
      <c r="W37" s="17">
        <v>1486769.314</v>
      </c>
      <c r="X37" s="16">
        <v>1384350.162</v>
      </c>
      <c r="Y37" s="17">
        <v>1486769.314</v>
      </c>
      <c r="Z37" s="16">
        <v>1384350.162</v>
      </c>
      <c r="AA37" s="17">
        <v>1486769.314</v>
      </c>
      <c r="AB37" s="16">
        <v>1384350.162</v>
      </c>
      <c r="AC37" s="16">
        <v>797221.58</v>
      </c>
      <c r="AD37" s="16">
        <v>-797221.58</v>
      </c>
      <c r="AE37" s="16">
        <v>1589996.5</v>
      </c>
      <c r="AF37" s="16">
        <f t="shared" si="1"/>
        <v>93.111295004841622</v>
      </c>
      <c r="AG37" s="17">
        <v>1514930.09</v>
      </c>
      <c r="AH37" s="16">
        <v>1505498.49</v>
      </c>
      <c r="AI37" s="16">
        <f t="shared" si="2"/>
        <v>99.3774234162845</v>
      </c>
      <c r="AJ37" s="16">
        <f t="shared" si="3"/>
        <v>121148.32799999998</v>
      </c>
      <c r="AK37" s="16">
        <f t="shared" si="4"/>
        <v>8.7512777710066132</v>
      </c>
    </row>
    <row r="38" spans="1:37" outlineLevel="1" x14ac:dyDescent="0.2">
      <c r="A38" s="14" t="s">
        <v>41</v>
      </c>
      <c r="B38" s="4" t="s">
        <v>6</v>
      </c>
      <c r="C38" s="4" t="s">
        <v>7</v>
      </c>
      <c r="D38" s="5" t="s">
        <v>80</v>
      </c>
      <c r="E38" s="4" t="s">
        <v>6</v>
      </c>
      <c r="F38" s="4" t="s">
        <v>6</v>
      </c>
      <c r="G38" s="4"/>
      <c r="H38" s="4"/>
      <c r="I38" s="4"/>
      <c r="J38" s="4"/>
      <c r="K38" s="4"/>
      <c r="L38" s="15">
        <v>0</v>
      </c>
      <c r="M38" s="17">
        <v>58990.430999999997</v>
      </c>
      <c r="N38" s="16">
        <v>58747.71</v>
      </c>
      <c r="O38" s="17">
        <v>58990.430999999997</v>
      </c>
      <c r="P38" s="16">
        <v>58747.71</v>
      </c>
      <c r="Q38" s="17">
        <v>58990.430999999997</v>
      </c>
      <c r="R38" s="16">
        <v>58747.71</v>
      </c>
      <c r="S38" s="17">
        <v>58990.430999999997</v>
      </c>
      <c r="T38" s="16">
        <v>58747.71</v>
      </c>
      <c r="U38" s="17">
        <v>58990.430999999997</v>
      </c>
      <c r="V38" s="16">
        <v>58747.71</v>
      </c>
      <c r="W38" s="17">
        <v>58990.430999999997</v>
      </c>
      <c r="X38" s="16">
        <v>58747.71</v>
      </c>
      <c r="Y38" s="17">
        <v>58990.430999999997</v>
      </c>
      <c r="Z38" s="16">
        <v>58747.71</v>
      </c>
      <c r="AA38" s="17">
        <v>58990.430999999997</v>
      </c>
      <c r="AB38" s="16">
        <v>58747.71</v>
      </c>
      <c r="AC38" s="16">
        <v>34135.17</v>
      </c>
      <c r="AD38" s="16">
        <v>-34135.17</v>
      </c>
      <c r="AE38" s="16">
        <v>56823.7</v>
      </c>
      <c r="AF38" s="16">
        <f t="shared" si="1"/>
        <v>99.58854174162586</v>
      </c>
      <c r="AG38" s="17">
        <v>60462.45</v>
      </c>
      <c r="AH38" s="16">
        <v>60299.56</v>
      </c>
      <c r="AI38" s="16">
        <f t="shared" si="2"/>
        <v>99.730593120192779</v>
      </c>
      <c r="AJ38" s="16">
        <f t="shared" si="3"/>
        <v>1551.8499999999985</v>
      </c>
      <c r="AK38" s="16">
        <f t="shared" si="4"/>
        <v>2.6415497727485899</v>
      </c>
    </row>
    <row r="39" spans="1:37" ht="25.5" outlineLevel="1" x14ac:dyDescent="0.2">
      <c r="A39" s="14" t="s">
        <v>42</v>
      </c>
      <c r="B39" s="4" t="s">
        <v>6</v>
      </c>
      <c r="C39" s="4" t="s">
        <v>7</v>
      </c>
      <c r="D39" s="5" t="s">
        <v>81</v>
      </c>
      <c r="E39" s="4" t="s">
        <v>6</v>
      </c>
      <c r="F39" s="4" t="s">
        <v>6</v>
      </c>
      <c r="G39" s="4"/>
      <c r="H39" s="4"/>
      <c r="I39" s="4"/>
      <c r="J39" s="4"/>
      <c r="K39" s="4"/>
      <c r="L39" s="15">
        <v>0</v>
      </c>
      <c r="M39" s="17">
        <v>29101.7</v>
      </c>
      <c r="N39" s="16">
        <v>28035.501</v>
      </c>
      <c r="O39" s="17">
        <v>29101.7</v>
      </c>
      <c r="P39" s="16">
        <v>28035.501</v>
      </c>
      <c r="Q39" s="17">
        <v>29101.7</v>
      </c>
      <c r="R39" s="16">
        <v>28035.501</v>
      </c>
      <c r="S39" s="17">
        <v>29101.7</v>
      </c>
      <c r="T39" s="16">
        <v>28035.501</v>
      </c>
      <c r="U39" s="17">
        <v>29101.7</v>
      </c>
      <c r="V39" s="16">
        <v>28035.501</v>
      </c>
      <c r="W39" s="17">
        <v>29101.7</v>
      </c>
      <c r="X39" s="16">
        <v>28035.501</v>
      </c>
      <c r="Y39" s="17">
        <v>29101.7</v>
      </c>
      <c r="Z39" s="16">
        <v>28035.501</v>
      </c>
      <c r="AA39" s="17">
        <v>29101.7</v>
      </c>
      <c r="AB39" s="16">
        <v>28035.501</v>
      </c>
      <c r="AC39" s="16">
        <v>14396.07</v>
      </c>
      <c r="AD39" s="16">
        <v>-14396.07</v>
      </c>
      <c r="AE39" s="16">
        <v>28729.8</v>
      </c>
      <c r="AF39" s="16">
        <f t="shared" si="1"/>
        <v>96.33629994124054</v>
      </c>
      <c r="AG39" s="17">
        <v>30216.9</v>
      </c>
      <c r="AH39" s="16">
        <v>28894.49</v>
      </c>
      <c r="AI39" s="16">
        <f t="shared" si="2"/>
        <v>95.623607980964294</v>
      </c>
      <c r="AJ39" s="16">
        <f t="shared" si="3"/>
        <v>858.9890000000014</v>
      </c>
      <c r="AK39" s="16">
        <f t="shared" si="4"/>
        <v>3.0639331182274958</v>
      </c>
    </row>
    <row r="40" spans="1:37" ht="25.5" outlineLevel="1" x14ac:dyDescent="0.2">
      <c r="A40" s="14" t="s">
        <v>9</v>
      </c>
      <c r="B40" s="4" t="s">
        <v>6</v>
      </c>
      <c r="C40" s="4" t="s">
        <v>7</v>
      </c>
      <c r="D40" s="5" t="s">
        <v>82</v>
      </c>
      <c r="E40" s="4" t="s">
        <v>6</v>
      </c>
      <c r="F40" s="4" t="s">
        <v>6</v>
      </c>
      <c r="G40" s="4"/>
      <c r="H40" s="4"/>
      <c r="I40" s="4"/>
      <c r="J40" s="4"/>
      <c r="K40" s="4"/>
      <c r="L40" s="15">
        <v>0</v>
      </c>
      <c r="M40" s="17">
        <v>8735.4040000000005</v>
      </c>
      <c r="N40" s="16">
        <v>8696.7990000000009</v>
      </c>
      <c r="O40" s="17">
        <v>8735.4040000000005</v>
      </c>
      <c r="P40" s="16">
        <v>8696.7990000000009</v>
      </c>
      <c r="Q40" s="17">
        <v>8735.4040000000005</v>
      </c>
      <c r="R40" s="16">
        <v>8696.7990000000009</v>
      </c>
      <c r="S40" s="17">
        <v>8735.4040000000005</v>
      </c>
      <c r="T40" s="16">
        <v>8696.7990000000009</v>
      </c>
      <c r="U40" s="17">
        <v>8735.4040000000005</v>
      </c>
      <c r="V40" s="16">
        <v>8696.7990000000009</v>
      </c>
      <c r="W40" s="17">
        <v>8735.4040000000005</v>
      </c>
      <c r="X40" s="16">
        <v>8696.7990000000009</v>
      </c>
      <c r="Y40" s="17">
        <v>8735.4040000000005</v>
      </c>
      <c r="Z40" s="16">
        <v>8696.7990000000009</v>
      </c>
      <c r="AA40" s="17">
        <v>8735.4040000000005</v>
      </c>
      <c r="AB40" s="16">
        <v>8696.7990000000009</v>
      </c>
      <c r="AC40" s="16">
        <v>14045.57</v>
      </c>
      <c r="AD40" s="16">
        <v>-14045.57</v>
      </c>
      <c r="AE40" s="16">
        <v>28382.5</v>
      </c>
      <c r="AF40" s="16">
        <f t="shared" si="1"/>
        <v>99.558062798240371</v>
      </c>
      <c r="AG40" s="17">
        <v>4818.72</v>
      </c>
      <c r="AH40" s="16">
        <v>4801.3999999999996</v>
      </c>
      <c r="AI40" s="16">
        <f t="shared" si="2"/>
        <v>99.640568449712774</v>
      </c>
      <c r="AJ40" s="16">
        <f t="shared" si="3"/>
        <v>-3895.3990000000013</v>
      </c>
      <c r="AK40" s="16">
        <f t="shared" si="4"/>
        <v>-44.791181215065457</v>
      </c>
    </row>
    <row r="41" spans="1:37" ht="25.5" x14ac:dyDescent="0.2">
      <c r="A41" s="14" t="s">
        <v>43</v>
      </c>
      <c r="B41" s="4" t="s">
        <v>6</v>
      </c>
      <c r="C41" s="4" t="s">
        <v>7</v>
      </c>
      <c r="D41" s="5" t="s">
        <v>83</v>
      </c>
      <c r="E41" s="4" t="s">
        <v>6</v>
      </c>
      <c r="F41" s="4" t="s">
        <v>6</v>
      </c>
      <c r="G41" s="4"/>
      <c r="H41" s="4"/>
      <c r="I41" s="4"/>
      <c r="J41" s="4"/>
      <c r="K41" s="4"/>
      <c r="L41" s="15">
        <v>0</v>
      </c>
      <c r="M41" s="16">
        <f>SUM(M42:M47)</f>
        <v>288341.53200000001</v>
      </c>
      <c r="N41" s="16">
        <f t="shared" ref="N41:AE41" si="12">SUM(N42:N47)</f>
        <v>288341.53200000001</v>
      </c>
      <c r="O41" s="16">
        <f t="shared" si="12"/>
        <v>288341.53200000001</v>
      </c>
      <c r="P41" s="16">
        <f t="shared" si="12"/>
        <v>288341.53200000001</v>
      </c>
      <c r="Q41" s="16">
        <f t="shared" si="12"/>
        <v>288341.53200000001</v>
      </c>
      <c r="R41" s="16">
        <f t="shared" si="12"/>
        <v>288341.53200000001</v>
      </c>
      <c r="S41" s="16">
        <f t="shared" si="12"/>
        <v>288341.53200000001</v>
      </c>
      <c r="T41" s="16">
        <f t="shared" si="12"/>
        <v>288341.53200000001</v>
      </c>
      <c r="U41" s="16">
        <f t="shared" si="12"/>
        <v>288341.53200000001</v>
      </c>
      <c r="V41" s="16">
        <f t="shared" si="12"/>
        <v>288341.53200000001</v>
      </c>
      <c r="W41" s="16">
        <f t="shared" si="12"/>
        <v>288341.53200000001</v>
      </c>
      <c r="X41" s="16">
        <f t="shared" si="12"/>
        <v>288341.53200000001</v>
      </c>
      <c r="Y41" s="16">
        <f t="shared" si="12"/>
        <v>288341.53200000001</v>
      </c>
      <c r="Z41" s="16">
        <f t="shared" si="12"/>
        <v>288341.53200000001</v>
      </c>
      <c r="AA41" s="16">
        <f t="shared" si="12"/>
        <v>288341.53200000001</v>
      </c>
      <c r="AB41" s="16">
        <f t="shared" si="12"/>
        <v>288341.53200000001</v>
      </c>
      <c r="AC41" s="16">
        <f t="shared" si="12"/>
        <v>196017.15000000002</v>
      </c>
      <c r="AD41" s="16">
        <f t="shared" si="12"/>
        <v>-196017.15000000002</v>
      </c>
      <c r="AE41" s="16">
        <f t="shared" si="12"/>
        <v>342180.10000000003</v>
      </c>
      <c r="AF41" s="16">
        <f t="shared" si="1"/>
        <v>100</v>
      </c>
      <c r="AG41" s="17">
        <f>SUM(AG42:AG47)</f>
        <v>311899.18</v>
      </c>
      <c r="AH41" s="16">
        <f>SUM(AH42:AH47)</f>
        <v>311895.18</v>
      </c>
      <c r="AI41" s="16">
        <f t="shared" si="2"/>
        <v>99.998717534300667</v>
      </c>
      <c r="AJ41" s="16">
        <f t="shared" si="3"/>
        <v>23553.647999999986</v>
      </c>
      <c r="AK41" s="16">
        <f t="shared" si="4"/>
        <v>8.1686629867805323</v>
      </c>
    </row>
    <row r="42" spans="1:37" ht="38.25" outlineLevel="1" x14ac:dyDescent="0.2">
      <c r="A42" s="14" t="s">
        <v>44</v>
      </c>
      <c r="B42" s="4" t="s">
        <v>6</v>
      </c>
      <c r="C42" s="4" t="s">
        <v>7</v>
      </c>
      <c r="D42" s="5" t="s">
        <v>84</v>
      </c>
      <c r="E42" s="4" t="s">
        <v>6</v>
      </c>
      <c r="F42" s="4" t="s">
        <v>6</v>
      </c>
      <c r="G42" s="4"/>
      <c r="H42" s="4"/>
      <c r="I42" s="4"/>
      <c r="J42" s="4"/>
      <c r="K42" s="4"/>
      <c r="L42" s="15">
        <v>0</v>
      </c>
      <c r="M42" s="17">
        <v>95572.595000000001</v>
      </c>
      <c r="N42" s="16">
        <v>95572.595000000001</v>
      </c>
      <c r="O42" s="17">
        <v>95572.595000000001</v>
      </c>
      <c r="P42" s="16">
        <v>95572.595000000001</v>
      </c>
      <c r="Q42" s="17">
        <v>95572.595000000001</v>
      </c>
      <c r="R42" s="16">
        <v>95572.595000000001</v>
      </c>
      <c r="S42" s="17">
        <v>95572.595000000001</v>
      </c>
      <c r="T42" s="16">
        <v>95572.595000000001</v>
      </c>
      <c r="U42" s="17">
        <v>95572.595000000001</v>
      </c>
      <c r="V42" s="16">
        <v>95572.595000000001</v>
      </c>
      <c r="W42" s="17">
        <v>95572.595000000001</v>
      </c>
      <c r="X42" s="16">
        <v>95572.595000000001</v>
      </c>
      <c r="Y42" s="17">
        <v>95572.595000000001</v>
      </c>
      <c r="Z42" s="16">
        <v>95572.595000000001</v>
      </c>
      <c r="AA42" s="17">
        <v>95572.595000000001</v>
      </c>
      <c r="AB42" s="16">
        <v>95572.595000000001</v>
      </c>
      <c r="AC42" s="16">
        <v>73667.850000000006</v>
      </c>
      <c r="AD42" s="16">
        <v>-73667.850000000006</v>
      </c>
      <c r="AE42" s="16">
        <v>116971.2</v>
      </c>
      <c r="AF42" s="16">
        <f t="shared" si="1"/>
        <v>100</v>
      </c>
      <c r="AG42" s="17">
        <v>99680.25</v>
      </c>
      <c r="AH42" s="16">
        <v>99680.25</v>
      </c>
      <c r="AI42" s="16">
        <f t="shared" si="2"/>
        <v>100</v>
      </c>
      <c r="AJ42" s="16">
        <f t="shared" si="3"/>
        <v>4107.6549999999988</v>
      </c>
      <c r="AK42" s="16">
        <f t="shared" si="4"/>
        <v>4.2979423128565202</v>
      </c>
    </row>
    <row r="43" spans="1:37" ht="51" outlineLevel="1" x14ac:dyDescent="0.2">
      <c r="A43" s="14" t="s">
        <v>45</v>
      </c>
      <c r="B43" s="4" t="s">
        <v>6</v>
      </c>
      <c r="C43" s="4" t="s">
        <v>7</v>
      </c>
      <c r="D43" s="5" t="s">
        <v>85</v>
      </c>
      <c r="E43" s="4" t="s">
        <v>6</v>
      </c>
      <c r="F43" s="4" t="s">
        <v>6</v>
      </c>
      <c r="G43" s="4"/>
      <c r="H43" s="4"/>
      <c r="I43" s="4"/>
      <c r="J43" s="4"/>
      <c r="K43" s="4"/>
      <c r="L43" s="15">
        <v>0</v>
      </c>
      <c r="M43" s="17">
        <v>62892.118000000002</v>
      </c>
      <c r="N43" s="16">
        <v>62892.118000000002</v>
      </c>
      <c r="O43" s="17">
        <v>62892.118000000002</v>
      </c>
      <c r="P43" s="16">
        <v>62892.118000000002</v>
      </c>
      <c r="Q43" s="17">
        <v>62892.118000000002</v>
      </c>
      <c r="R43" s="16">
        <v>62892.118000000002</v>
      </c>
      <c r="S43" s="17">
        <v>62892.118000000002</v>
      </c>
      <c r="T43" s="16">
        <v>62892.118000000002</v>
      </c>
      <c r="U43" s="17">
        <v>62892.118000000002</v>
      </c>
      <c r="V43" s="16">
        <v>62892.118000000002</v>
      </c>
      <c r="W43" s="17">
        <v>62892.118000000002</v>
      </c>
      <c r="X43" s="16">
        <v>62892.118000000002</v>
      </c>
      <c r="Y43" s="17">
        <v>62892.118000000002</v>
      </c>
      <c r="Z43" s="16">
        <v>62892.118000000002</v>
      </c>
      <c r="AA43" s="17">
        <v>62892.118000000002</v>
      </c>
      <c r="AB43" s="16">
        <v>62892.118000000002</v>
      </c>
      <c r="AC43" s="16">
        <v>36723.199999999997</v>
      </c>
      <c r="AD43" s="16">
        <v>-36723.199999999997</v>
      </c>
      <c r="AE43" s="16">
        <v>67241.8</v>
      </c>
      <c r="AF43" s="16">
        <f t="shared" si="1"/>
        <v>100</v>
      </c>
      <c r="AG43" s="17">
        <v>68097.53</v>
      </c>
      <c r="AH43" s="16">
        <v>68097.53</v>
      </c>
      <c r="AI43" s="16">
        <f t="shared" si="2"/>
        <v>100</v>
      </c>
      <c r="AJ43" s="16">
        <f t="shared" si="3"/>
        <v>5205.4119999999966</v>
      </c>
      <c r="AK43" s="16">
        <f t="shared" si="4"/>
        <v>8.2767319109844522</v>
      </c>
    </row>
    <row r="44" spans="1:37" ht="38.25" outlineLevel="1" x14ac:dyDescent="0.2">
      <c r="A44" s="14" t="s">
        <v>46</v>
      </c>
      <c r="B44" s="4" t="s">
        <v>6</v>
      </c>
      <c r="C44" s="4" t="s">
        <v>7</v>
      </c>
      <c r="D44" s="5" t="s">
        <v>86</v>
      </c>
      <c r="E44" s="4" t="s">
        <v>6</v>
      </c>
      <c r="F44" s="4" t="s">
        <v>6</v>
      </c>
      <c r="G44" s="4"/>
      <c r="H44" s="4"/>
      <c r="I44" s="4"/>
      <c r="J44" s="4"/>
      <c r="K44" s="4"/>
      <c r="L44" s="15">
        <v>0</v>
      </c>
      <c r="M44" s="17">
        <v>99433.7</v>
      </c>
      <c r="N44" s="16">
        <v>99433.7</v>
      </c>
      <c r="O44" s="17">
        <v>99433.7</v>
      </c>
      <c r="P44" s="16">
        <v>99433.7</v>
      </c>
      <c r="Q44" s="17">
        <v>99433.7</v>
      </c>
      <c r="R44" s="16">
        <v>99433.7</v>
      </c>
      <c r="S44" s="17">
        <v>99433.7</v>
      </c>
      <c r="T44" s="16">
        <v>99433.7</v>
      </c>
      <c r="U44" s="17">
        <v>99433.7</v>
      </c>
      <c r="V44" s="16">
        <v>99433.7</v>
      </c>
      <c r="W44" s="17">
        <v>99433.7</v>
      </c>
      <c r="X44" s="16">
        <v>99433.7</v>
      </c>
      <c r="Y44" s="17">
        <v>99433.7</v>
      </c>
      <c r="Z44" s="16">
        <v>99433.7</v>
      </c>
      <c r="AA44" s="17">
        <v>99433.7</v>
      </c>
      <c r="AB44" s="16">
        <v>99433.7</v>
      </c>
      <c r="AC44" s="16">
        <v>72961.600000000006</v>
      </c>
      <c r="AD44" s="16">
        <v>-72961.600000000006</v>
      </c>
      <c r="AE44" s="16">
        <v>130350.2</v>
      </c>
      <c r="AF44" s="16">
        <f t="shared" si="1"/>
        <v>100</v>
      </c>
      <c r="AG44" s="17">
        <v>109578.12</v>
      </c>
      <c r="AH44" s="16">
        <v>109574.12</v>
      </c>
      <c r="AI44" s="16">
        <f t="shared" si="2"/>
        <v>99.996349636223002</v>
      </c>
      <c r="AJ44" s="16">
        <f t="shared" si="3"/>
        <v>10140.419999999998</v>
      </c>
      <c r="AK44" s="16">
        <f t="shared" si="4"/>
        <v>10.198172249448632</v>
      </c>
    </row>
    <row r="45" spans="1:37" ht="25.5" outlineLevel="1" x14ac:dyDescent="0.2">
      <c r="A45" s="14" t="s">
        <v>47</v>
      </c>
      <c r="B45" s="4" t="s">
        <v>6</v>
      </c>
      <c r="C45" s="4" t="s">
        <v>7</v>
      </c>
      <c r="D45" s="5" t="s">
        <v>87</v>
      </c>
      <c r="E45" s="4" t="s">
        <v>6</v>
      </c>
      <c r="F45" s="4" t="s">
        <v>6</v>
      </c>
      <c r="G45" s="4"/>
      <c r="H45" s="4"/>
      <c r="I45" s="4"/>
      <c r="J45" s="4"/>
      <c r="K45" s="4"/>
      <c r="L45" s="15">
        <v>0</v>
      </c>
      <c r="M45" s="17">
        <v>14499.206</v>
      </c>
      <c r="N45" s="16">
        <v>14499.206</v>
      </c>
      <c r="O45" s="17">
        <v>14499.206</v>
      </c>
      <c r="P45" s="16">
        <v>14499.206</v>
      </c>
      <c r="Q45" s="17">
        <v>14499.206</v>
      </c>
      <c r="R45" s="16">
        <v>14499.206</v>
      </c>
      <c r="S45" s="17">
        <v>14499.206</v>
      </c>
      <c r="T45" s="16">
        <v>14499.206</v>
      </c>
      <c r="U45" s="17">
        <v>14499.206</v>
      </c>
      <c r="V45" s="16">
        <v>14499.206</v>
      </c>
      <c r="W45" s="17">
        <v>14499.206</v>
      </c>
      <c r="X45" s="16">
        <v>14499.206</v>
      </c>
      <c r="Y45" s="17">
        <v>14499.206</v>
      </c>
      <c r="Z45" s="16">
        <v>14499.206</v>
      </c>
      <c r="AA45" s="17">
        <v>14499.206</v>
      </c>
      <c r="AB45" s="16">
        <v>14499.206</v>
      </c>
      <c r="AC45" s="16">
        <v>5667.4</v>
      </c>
      <c r="AD45" s="16">
        <v>-5667.4</v>
      </c>
      <c r="AE45" s="16">
        <v>10472.4</v>
      </c>
      <c r="AF45" s="16">
        <f t="shared" si="1"/>
        <v>100</v>
      </c>
      <c r="AG45" s="17">
        <v>14829.49</v>
      </c>
      <c r="AH45" s="16">
        <v>14829.49</v>
      </c>
      <c r="AI45" s="16">
        <f t="shared" si="2"/>
        <v>100</v>
      </c>
      <c r="AJ45" s="16">
        <f t="shared" si="3"/>
        <v>330.28399999999965</v>
      </c>
      <c r="AK45" s="16">
        <f t="shared" si="4"/>
        <v>2.2779454268047488</v>
      </c>
    </row>
    <row r="46" spans="1:37" ht="51" outlineLevel="1" x14ac:dyDescent="0.2">
      <c r="A46" s="14" t="s">
        <v>48</v>
      </c>
      <c r="B46" s="4" t="s">
        <v>6</v>
      </c>
      <c r="C46" s="4" t="s">
        <v>7</v>
      </c>
      <c r="D46" s="5" t="s">
        <v>88</v>
      </c>
      <c r="E46" s="4" t="s">
        <v>6</v>
      </c>
      <c r="F46" s="4" t="s">
        <v>6</v>
      </c>
      <c r="G46" s="4"/>
      <c r="H46" s="4"/>
      <c r="I46" s="4"/>
      <c r="J46" s="4"/>
      <c r="K46" s="4"/>
      <c r="L46" s="15">
        <v>0</v>
      </c>
      <c r="M46" s="17">
        <v>905.11300000000006</v>
      </c>
      <c r="N46" s="16">
        <v>905.11300000000006</v>
      </c>
      <c r="O46" s="17">
        <v>905.11300000000006</v>
      </c>
      <c r="P46" s="16">
        <v>905.11300000000006</v>
      </c>
      <c r="Q46" s="17">
        <v>905.11300000000006</v>
      </c>
      <c r="R46" s="16">
        <v>905.11300000000006</v>
      </c>
      <c r="S46" s="17">
        <v>905.11300000000006</v>
      </c>
      <c r="T46" s="16">
        <v>905.11300000000006</v>
      </c>
      <c r="U46" s="17">
        <v>905.11300000000006</v>
      </c>
      <c r="V46" s="16">
        <v>905.11300000000006</v>
      </c>
      <c r="W46" s="17">
        <v>905.11300000000006</v>
      </c>
      <c r="X46" s="16">
        <v>905.11300000000006</v>
      </c>
      <c r="Y46" s="17">
        <v>905.11300000000006</v>
      </c>
      <c r="Z46" s="16">
        <v>905.11300000000006</v>
      </c>
      <c r="AA46" s="17">
        <v>905.11300000000006</v>
      </c>
      <c r="AB46" s="16">
        <v>905.11300000000006</v>
      </c>
      <c r="AC46" s="16">
        <v>0</v>
      </c>
      <c r="AD46" s="16">
        <v>0</v>
      </c>
      <c r="AE46" s="16">
        <v>4329</v>
      </c>
      <c r="AF46" s="16">
        <f t="shared" si="1"/>
        <v>100</v>
      </c>
      <c r="AG46" s="17">
        <v>1256.1199999999999</v>
      </c>
      <c r="AH46" s="16">
        <v>1256.1199999999999</v>
      </c>
      <c r="AI46" s="16">
        <f t="shared" si="2"/>
        <v>100</v>
      </c>
      <c r="AJ46" s="16">
        <f t="shared" si="3"/>
        <v>351.00699999999983</v>
      </c>
      <c r="AK46" s="16">
        <f t="shared" si="4"/>
        <v>38.780461666112387</v>
      </c>
    </row>
    <row r="47" spans="1:37" ht="63.75" outlineLevel="1" x14ac:dyDescent="0.2">
      <c r="A47" s="14" t="s">
        <v>49</v>
      </c>
      <c r="B47" s="4" t="s">
        <v>6</v>
      </c>
      <c r="C47" s="4" t="s">
        <v>7</v>
      </c>
      <c r="D47" s="5" t="s">
        <v>89</v>
      </c>
      <c r="E47" s="4" t="s">
        <v>6</v>
      </c>
      <c r="F47" s="4" t="s">
        <v>6</v>
      </c>
      <c r="G47" s="4"/>
      <c r="H47" s="4"/>
      <c r="I47" s="4"/>
      <c r="J47" s="4"/>
      <c r="K47" s="4"/>
      <c r="L47" s="15">
        <v>0</v>
      </c>
      <c r="M47" s="17">
        <v>15038.8</v>
      </c>
      <c r="N47" s="16">
        <v>15038.8</v>
      </c>
      <c r="O47" s="17">
        <v>15038.8</v>
      </c>
      <c r="P47" s="16">
        <v>15038.8</v>
      </c>
      <c r="Q47" s="17">
        <v>15038.8</v>
      </c>
      <c r="R47" s="16">
        <v>15038.8</v>
      </c>
      <c r="S47" s="17">
        <v>15038.8</v>
      </c>
      <c r="T47" s="16">
        <v>15038.8</v>
      </c>
      <c r="U47" s="17">
        <v>15038.8</v>
      </c>
      <c r="V47" s="16">
        <v>15038.8</v>
      </c>
      <c r="W47" s="17">
        <v>15038.8</v>
      </c>
      <c r="X47" s="16">
        <v>15038.8</v>
      </c>
      <c r="Y47" s="17">
        <v>15038.8</v>
      </c>
      <c r="Z47" s="16">
        <v>15038.8</v>
      </c>
      <c r="AA47" s="17">
        <v>15038.8</v>
      </c>
      <c r="AB47" s="16">
        <v>15038.8</v>
      </c>
      <c r="AC47" s="16">
        <v>6997.1</v>
      </c>
      <c r="AD47" s="16">
        <v>-6997.1</v>
      </c>
      <c r="AE47" s="16">
        <v>12815.5</v>
      </c>
      <c r="AF47" s="16">
        <f t="shared" si="1"/>
        <v>100</v>
      </c>
      <c r="AG47" s="17">
        <v>18457.669999999998</v>
      </c>
      <c r="AH47" s="16">
        <v>18457.669999999998</v>
      </c>
      <c r="AI47" s="16">
        <f t="shared" si="2"/>
        <v>100</v>
      </c>
      <c r="AJ47" s="16">
        <f t="shared" si="3"/>
        <v>3418.869999999999</v>
      </c>
      <c r="AK47" s="16">
        <f t="shared" si="4"/>
        <v>22.733662260286721</v>
      </c>
    </row>
    <row r="48" spans="1:37" ht="76.5" outlineLevel="1" x14ac:dyDescent="0.2">
      <c r="A48" s="18" t="s">
        <v>52</v>
      </c>
      <c r="B48" s="6"/>
      <c r="C48" s="6"/>
      <c r="D48" s="5" t="s">
        <v>90</v>
      </c>
      <c r="E48" s="6"/>
      <c r="F48" s="6"/>
      <c r="G48" s="6"/>
      <c r="H48" s="6"/>
      <c r="I48" s="6"/>
      <c r="J48" s="6"/>
      <c r="K48" s="7"/>
      <c r="L48" s="15"/>
      <c r="M48" s="16">
        <f>M49</f>
        <v>10894.413</v>
      </c>
      <c r="N48" s="16">
        <f t="shared" ref="N48:AH48" si="13">N49</f>
        <v>10821.914000000001</v>
      </c>
      <c r="O48" s="16">
        <f t="shared" si="13"/>
        <v>10894.413</v>
      </c>
      <c r="P48" s="16">
        <f t="shared" si="13"/>
        <v>10821.914000000001</v>
      </c>
      <c r="Q48" s="16">
        <f t="shared" si="13"/>
        <v>10894.413</v>
      </c>
      <c r="R48" s="16">
        <f t="shared" si="13"/>
        <v>10821.914000000001</v>
      </c>
      <c r="S48" s="16">
        <f t="shared" si="13"/>
        <v>10894.413</v>
      </c>
      <c r="T48" s="16">
        <f t="shared" si="13"/>
        <v>10821.914000000001</v>
      </c>
      <c r="U48" s="16">
        <f t="shared" si="13"/>
        <v>10894.413</v>
      </c>
      <c r="V48" s="16">
        <f t="shared" si="13"/>
        <v>10821.914000000001</v>
      </c>
      <c r="W48" s="16">
        <f t="shared" si="13"/>
        <v>10894.413</v>
      </c>
      <c r="X48" s="16">
        <f t="shared" si="13"/>
        <v>10821.914000000001</v>
      </c>
      <c r="Y48" s="16">
        <f t="shared" si="13"/>
        <v>10894.413</v>
      </c>
      <c r="Z48" s="16">
        <f t="shared" si="13"/>
        <v>10821.914000000001</v>
      </c>
      <c r="AA48" s="16">
        <f t="shared" si="13"/>
        <v>10894.413</v>
      </c>
      <c r="AB48" s="16">
        <f t="shared" si="13"/>
        <v>10821.914000000001</v>
      </c>
      <c r="AC48" s="16">
        <f t="shared" si="13"/>
        <v>0</v>
      </c>
      <c r="AD48" s="16">
        <f t="shared" si="13"/>
        <v>0</v>
      </c>
      <c r="AE48" s="16">
        <f t="shared" si="13"/>
        <v>0</v>
      </c>
      <c r="AF48" s="16">
        <f t="shared" si="1"/>
        <v>99.334530460704954</v>
      </c>
      <c r="AG48" s="16">
        <f t="shared" si="13"/>
        <v>12890.76</v>
      </c>
      <c r="AH48" s="16">
        <f t="shared" si="13"/>
        <v>12636.21</v>
      </c>
      <c r="AI48" s="16">
        <f t="shared" si="2"/>
        <v>98.025329771091833</v>
      </c>
      <c r="AJ48" s="16">
        <f t="shared" si="3"/>
        <v>1814.2959999999985</v>
      </c>
      <c r="AK48" s="16">
        <f t="shared" si="4"/>
        <v>16.765019570475232</v>
      </c>
    </row>
    <row r="49" spans="1:37" ht="25.5" outlineLevel="1" x14ac:dyDescent="0.2">
      <c r="A49" s="18" t="s">
        <v>51</v>
      </c>
      <c r="B49" s="6"/>
      <c r="C49" s="6"/>
      <c r="D49" s="5" t="s">
        <v>91</v>
      </c>
      <c r="E49" s="6"/>
      <c r="F49" s="6"/>
      <c r="G49" s="6"/>
      <c r="H49" s="6"/>
      <c r="I49" s="6"/>
      <c r="J49" s="6"/>
      <c r="K49" s="7"/>
      <c r="L49" s="15"/>
      <c r="M49" s="17">
        <v>10894.413</v>
      </c>
      <c r="N49" s="16">
        <v>10821.914000000001</v>
      </c>
      <c r="O49" s="17">
        <v>10894.413</v>
      </c>
      <c r="P49" s="16">
        <v>10821.914000000001</v>
      </c>
      <c r="Q49" s="17">
        <v>10894.413</v>
      </c>
      <c r="R49" s="16">
        <v>10821.914000000001</v>
      </c>
      <c r="S49" s="17">
        <v>10894.413</v>
      </c>
      <c r="T49" s="16">
        <v>10821.914000000001</v>
      </c>
      <c r="U49" s="17">
        <v>10894.413</v>
      </c>
      <c r="V49" s="16">
        <v>10821.914000000001</v>
      </c>
      <c r="W49" s="17">
        <v>10894.413</v>
      </c>
      <c r="X49" s="16">
        <v>10821.914000000001</v>
      </c>
      <c r="Y49" s="17">
        <v>10894.413</v>
      </c>
      <c r="Z49" s="16">
        <v>10821.914000000001</v>
      </c>
      <c r="AA49" s="17">
        <v>10894.413</v>
      </c>
      <c r="AB49" s="16">
        <v>10821.914000000001</v>
      </c>
      <c r="AC49" s="16"/>
      <c r="AD49" s="16"/>
      <c r="AE49" s="16"/>
      <c r="AF49" s="16">
        <f t="shared" si="1"/>
        <v>99.334530460704954</v>
      </c>
      <c r="AG49" s="17">
        <v>12890.76</v>
      </c>
      <c r="AH49" s="16">
        <v>12636.21</v>
      </c>
      <c r="AI49" s="16">
        <f t="shared" si="2"/>
        <v>98.025329771091833</v>
      </c>
      <c r="AJ49" s="16">
        <f t="shared" si="3"/>
        <v>1814.2959999999985</v>
      </c>
      <c r="AK49" s="16">
        <f t="shared" si="4"/>
        <v>16.765019570475232</v>
      </c>
    </row>
    <row r="50" spans="1:37" x14ac:dyDescent="0.2">
      <c r="A50" s="39" t="s">
        <v>10</v>
      </c>
      <c r="B50" s="40"/>
      <c r="C50" s="40"/>
      <c r="D50" s="40"/>
      <c r="E50" s="40"/>
      <c r="F50" s="40"/>
      <c r="G50" s="40"/>
      <c r="H50" s="40"/>
      <c r="I50" s="40"/>
      <c r="J50" s="40"/>
      <c r="K50" s="41"/>
      <c r="L50" s="19">
        <v>0</v>
      </c>
      <c r="M50" s="16">
        <f>M10+M19+M22+M27+M36+M41+M48</f>
        <v>2239726.2760000005</v>
      </c>
      <c r="N50" s="16">
        <f t="shared" ref="N50:AH50" si="14">N10+N19+N22+N27+N36+N41+N48</f>
        <v>2132059.5239999997</v>
      </c>
      <c r="O50" s="16">
        <f t="shared" si="14"/>
        <v>2239726.2760000005</v>
      </c>
      <c r="P50" s="16">
        <f t="shared" si="14"/>
        <v>2132059.5239999997</v>
      </c>
      <c r="Q50" s="16">
        <f t="shared" si="14"/>
        <v>2239726.2760000005</v>
      </c>
      <c r="R50" s="16">
        <f t="shared" si="14"/>
        <v>2132059.5239999997</v>
      </c>
      <c r="S50" s="16">
        <f t="shared" si="14"/>
        <v>2239726.2760000005</v>
      </c>
      <c r="T50" s="16">
        <f t="shared" si="14"/>
        <v>2132059.5239999997</v>
      </c>
      <c r="U50" s="16">
        <f t="shared" si="14"/>
        <v>2239726.2760000005</v>
      </c>
      <c r="V50" s="16">
        <f t="shared" si="14"/>
        <v>2132059.5239999997</v>
      </c>
      <c r="W50" s="16">
        <f t="shared" si="14"/>
        <v>2239726.2760000005</v>
      </c>
      <c r="X50" s="16">
        <f t="shared" si="14"/>
        <v>2132059.5239999997</v>
      </c>
      <c r="Y50" s="16">
        <f t="shared" si="14"/>
        <v>2239726.2760000005</v>
      </c>
      <c r="Z50" s="16">
        <f t="shared" si="14"/>
        <v>2132059.5239999997</v>
      </c>
      <c r="AA50" s="16">
        <f t="shared" si="14"/>
        <v>2239726.2760000005</v>
      </c>
      <c r="AB50" s="16">
        <f t="shared" si="14"/>
        <v>2132059.5239999997</v>
      </c>
      <c r="AC50" s="16">
        <f t="shared" si="14"/>
        <v>1066090.46</v>
      </c>
      <c r="AD50" s="16">
        <f t="shared" si="14"/>
        <v>-1066090.46</v>
      </c>
      <c r="AE50" s="16">
        <f t="shared" si="14"/>
        <v>2116713.5499999998</v>
      </c>
      <c r="AF50" s="16">
        <f t="shared" si="1"/>
        <v>95.192861147644962</v>
      </c>
      <c r="AG50" s="16">
        <f t="shared" si="14"/>
        <v>2318574.2999999998</v>
      </c>
      <c r="AH50" s="16">
        <f t="shared" si="14"/>
        <v>2260453.4699999997</v>
      </c>
      <c r="AI50" s="16">
        <f t="shared" si="2"/>
        <v>97.49325134846876</v>
      </c>
      <c r="AJ50" s="16">
        <f>AH50-AB50</f>
        <v>128393.946</v>
      </c>
      <c r="AK50" s="16">
        <f t="shared" si="4"/>
        <v>6.0220619806672744</v>
      </c>
    </row>
    <row r="51" spans="1:37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 t="s">
        <v>3</v>
      </c>
      <c r="AD51" s="2"/>
      <c r="AE51" s="2"/>
      <c r="AF51" s="2"/>
      <c r="AG51" s="2"/>
      <c r="AH51" s="2"/>
      <c r="AI51" s="2"/>
      <c r="AJ51" s="2"/>
      <c r="AK51" s="2"/>
    </row>
    <row r="52" spans="1:37" x14ac:dyDescent="0.2">
      <c r="A52" s="38"/>
      <c r="B52" s="38"/>
      <c r="C52" s="38"/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9"/>
      <c r="AD52" s="9"/>
      <c r="AE52" s="9"/>
      <c r="AF52" s="9"/>
      <c r="AG52" s="9"/>
      <c r="AH52" s="9"/>
      <c r="AI52" s="9"/>
      <c r="AJ52" s="9"/>
      <c r="AK52" s="9"/>
    </row>
  </sheetData>
  <mergeCells count="46">
    <mergeCell ref="A52:AB52"/>
    <mergeCell ref="AE8:AE9"/>
    <mergeCell ref="AG8:AG9"/>
    <mergeCell ref="N8:N9"/>
    <mergeCell ref="O8:O9"/>
    <mergeCell ref="P8:P9"/>
    <mergeCell ref="Q8:Q9"/>
    <mergeCell ref="F8:F9"/>
    <mergeCell ref="G8:G9"/>
    <mergeCell ref="H8:H9"/>
    <mergeCell ref="I8:I9"/>
    <mergeCell ref="J8:J9"/>
    <mergeCell ref="K8:K9"/>
    <mergeCell ref="A8:A9"/>
    <mergeCell ref="A50:K50"/>
    <mergeCell ref="X8:X9"/>
    <mergeCell ref="L8:L9"/>
    <mergeCell ref="M8:M9"/>
    <mergeCell ref="V8:V9"/>
    <mergeCell ref="W8:W9"/>
    <mergeCell ref="A1:M1"/>
    <mergeCell ref="A2:M2"/>
    <mergeCell ref="A4:AH4"/>
    <mergeCell ref="A5:AK5"/>
    <mergeCell ref="A3:AK3"/>
    <mergeCell ref="AJ6:AK7"/>
    <mergeCell ref="AJ8:AJ9"/>
    <mergeCell ref="AK8:AK9"/>
    <mergeCell ref="B8:B9"/>
    <mergeCell ref="C8:C9"/>
    <mergeCell ref="D8:D9"/>
    <mergeCell ref="E8:E9"/>
    <mergeCell ref="M6:AF7"/>
    <mergeCell ref="AG6:AI7"/>
    <mergeCell ref="AF8:AF9"/>
    <mergeCell ref="AI8:AI9"/>
    <mergeCell ref="AH8:AH9"/>
    <mergeCell ref="AB8:AB9"/>
    <mergeCell ref="AD8:AD9"/>
    <mergeCell ref="Y8:Y9"/>
    <mergeCell ref="Z8:Z9"/>
    <mergeCell ref="AA8:AA9"/>
    <mergeCell ref="R8:R9"/>
    <mergeCell ref="S8:S9"/>
    <mergeCell ref="T8:T9"/>
    <mergeCell ref="U8:U9"/>
  </mergeCells>
  <pageMargins left="0.78740157480314965" right="0.59055118110236227" top="0.59055118110236227" bottom="0.59055118110236227" header="0.39370078740157483" footer="0.39370078740157483"/>
  <pageSetup paperSize="9" scale="85" fitToHeight="2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без учета счетов бюджета</vt:lpstr>
      <vt:lpstr>'без учета счетов бюджета'!Заголовки_для_печати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 Шкода</dc:creator>
  <cp:lastModifiedBy>Windows User</cp:lastModifiedBy>
  <cp:lastPrinted>2018-02-13T06:53:27Z</cp:lastPrinted>
  <dcterms:created xsi:type="dcterms:W3CDTF">2015-07-30T09:04:01Z</dcterms:created>
  <dcterms:modified xsi:type="dcterms:W3CDTF">2018-02-26T14:16:52Z</dcterms:modified>
</cp:coreProperties>
</file>