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.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2" i="1" l="1"/>
  <c r="E12" i="1"/>
  <c r="F12" i="1"/>
  <c r="C12" i="1"/>
  <c r="F446" i="1" l="1"/>
  <c r="E446" i="1"/>
  <c r="D446" i="1"/>
  <c r="D445" i="1" s="1"/>
  <c r="C446" i="1"/>
  <c r="C445" i="1" s="1"/>
  <c r="F445" i="1"/>
  <c r="E445" i="1"/>
  <c r="F444" i="1"/>
  <c r="F443" i="1" s="1"/>
  <c r="E444" i="1"/>
  <c r="E443" i="1" s="1"/>
  <c r="D444" i="1"/>
  <c r="D443" i="1" s="1"/>
  <c r="C444" i="1"/>
  <c r="C443" i="1" s="1"/>
  <c r="F442" i="1"/>
  <c r="F441" i="1" s="1"/>
  <c r="E442" i="1"/>
  <c r="E441" i="1" s="1"/>
  <c r="D442" i="1"/>
  <c r="D441" i="1" s="1"/>
  <c r="C442" i="1"/>
  <c r="C441" i="1" s="1"/>
  <c r="F440" i="1"/>
  <c r="F439" i="1" s="1"/>
  <c r="E440" i="1"/>
  <c r="E439" i="1" s="1"/>
  <c r="D440" i="1"/>
  <c r="D439" i="1" s="1"/>
  <c r="C440" i="1"/>
  <c r="C439" i="1" s="1"/>
  <c r="F437" i="1"/>
  <c r="F436" i="1" s="1"/>
  <c r="F435" i="1" s="1"/>
  <c r="E437" i="1"/>
  <c r="E436" i="1" s="1"/>
  <c r="E435" i="1" s="1"/>
  <c r="D437" i="1"/>
  <c r="D436" i="1" s="1"/>
  <c r="D435" i="1" s="1"/>
  <c r="C437" i="1"/>
  <c r="C436" i="1" s="1"/>
  <c r="C435" i="1" s="1"/>
  <c r="F434" i="1"/>
  <c r="E434" i="1"/>
  <c r="D434" i="1"/>
  <c r="C434" i="1"/>
  <c r="F433" i="1"/>
  <c r="F432" i="1" s="1"/>
  <c r="E433" i="1"/>
  <c r="E432" i="1" s="1"/>
  <c r="D433" i="1"/>
  <c r="D432" i="1" s="1"/>
  <c r="C433" i="1"/>
  <c r="C432" i="1" s="1"/>
  <c r="F431" i="1"/>
  <c r="F430" i="1" s="1"/>
  <c r="E431" i="1"/>
  <c r="E430" i="1" s="1"/>
  <c r="D431" i="1"/>
  <c r="D430" i="1" s="1"/>
  <c r="C431" i="1"/>
  <c r="C430" i="1" s="1"/>
  <c r="F429" i="1"/>
  <c r="E429" i="1"/>
  <c r="D429" i="1"/>
  <c r="D428" i="1" s="1"/>
  <c r="C429" i="1"/>
  <c r="C428" i="1" s="1"/>
  <c r="F428" i="1"/>
  <c r="E428" i="1"/>
  <c r="F425" i="1"/>
  <c r="F424" i="1" s="1"/>
  <c r="E425" i="1"/>
  <c r="E424" i="1" s="1"/>
  <c r="D425" i="1"/>
  <c r="D424" i="1" s="1"/>
  <c r="C425" i="1"/>
  <c r="C424" i="1" s="1"/>
  <c r="F423" i="1"/>
  <c r="F422" i="1" s="1"/>
  <c r="E423" i="1"/>
  <c r="E422" i="1" s="1"/>
  <c r="D423" i="1"/>
  <c r="D422" i="1" s="1"/>
  <c r="C423" i="1"/>
  <c r="C422" i="1" s="1"/>
  <c r="F421" i="1"/>
  <c r="E421" i="1"/>
  <c r="D421" i="1"/>
  <c r="D420" i="1" s="1"/>
  <c r="C421" i="1"/>
  <c r="C420" i="1" s="1"/>
  <c r="F420" i="1"/>
  <c r="E420" i="1"/>
  <c r="F419" i="1"/>
  <c r="F418" i="1" s="1"/>
  <c r="E419" i="1"/>
  <c r="E418" i="1" s="1"/>
  <c r="D419" i="1"/>
  <c r="D418" i="1" s="1"/>
  <c r="C419" i="1"/>
  <c r="C418" i="1" s="1"/>
  <c r="F417" i="1"/>
  <c r="E417" i="1"/>
  <c r="E416" i="1" s="1"/>
  <c r="D417" i="1"/>
  <c r="D416" i="1" s="1"/>
  <c r="C417" i="1"/>
  <c r="C416" i="1" s="1"/>
  <c r="F416" i="1"/>
  <c r="F415" i="1"/>
  <c r="F414" i="1" s="1"/>
  <c r="E415" i="1"/>
  <c r="E414" i="1" s="1"/>
  <c r="D415" i="1"/>
  <c r="D414" i="1" s="1"/>
  <c r="C415" i="1"/>
  <c r="C414" i="1" s="1"/>
  <c r="F413" i="1"/>
  <c r="E413" i="1"/>
  <c r="D413" i="1"/>
  <c r="D412" i="1" s="1"/>
  <c r="C413" i="1"/>
  <c r="C412" i="1" s="1"/>
  <c r="F412" i="1"/>
  <c r="E412" i="1"/>
  <c r="F411" i="1"/>
  <c r="E411" i="1"/>
  <c r="D411" i="1"/>
  <c r="C411" i="1"/>
  <c r="C410" i="1" s="1"/>
  <c r="F410" i="1"/>
  <c r="E410" i="1"/>
  <c r="D410" i="1"/>
  <c r="F409" i="1"/>
  <c r="F408" i="1" s="1"/>
  <c r="E409" i="1"/>
  <c r="E408" i="1" s="1"/>
  <c r="D409" i="1"/>
  <c r="D408" i="1" s="1"/>
  <c r="C409" i="1"/>
  <c r="C408" i="1" s="1"/>
  <c r="F407" i="1"/>
  <c r="F406" i="1" s="1"/>
  <c r="E407" i="1"/>
  <c r="E406" i="1" s="1"/>
  <c r="D407" i="1"/>
  <c r="D406" i="1" s="1"/>
  <c r="C407" i="1"/>
  <c r="C406" i="1" s="1"/>
  <c r="F404" i="1"/>
  <c r="F403" i="1" s="1"/>
  <c r="F402" i="1" s="1"/>
  <c r="E404" i="1"/>
  <c r="E403" i="1" s="1"/>
  <c r="E402" i="1" s="1"/>
  <c r="D404" i="1"/>
  <c r="D403" i="1" s="1"/>
  <c r="D402" i="1" s="1"/>
  <c r="C404" i="1"/>
  <c r="C403" i="1" s="1"/>
  <c r="C402" i="1" s="1"/>
  <c r="F401" i="1"/>
  <c r="F400" i="1" s="1"/>
  <c r="E401" i="1"/>
  <c r="E400" i="1" s="1"/>
  <c r="D401" i="1"/>
  <c r="D400" i="1" s="1"/>
  <c r="C401" i="1"/>
  <c r="C400" i="1" s="1"/>
  <c r="F399" i="1"/>
  <c r="F398" i="1" s="1"/>
  <c r="E399" i="1"/>
  <c r="E398" i="1" s="1"/>
  <c r="D399" i="1"/>
  <c r="D398" i="1" s="1"/>
  <c r="C399" i="1"/>
  <c r="C398" i="1" s="1"/>
  <c r="F397" i="1"/>
  <c r="F396" i="1" s="1"/>
  <c r="E397" i="1"/>
  <c r="E396" i="1" s="1"/>
  <c r="D397" i="1"/>
  <c r="D396" i="1" s="1"/>
  <c r="C397" i="1"/>
  <c r="C396" i="1" s="1"/>
  <c r="F395" i="1"/>
  <c r="F394" i="1" s="1"/>
  <c r="E395" i="1"/>
  <c r="E394" i="1" s="1"/>
  <c r="D395" i="1"/>
  <c r="D394" i="1" s="1"/>
  <c r="C395" i="1"/>
  <c r="C394" i="1" s="1"/>
  <c r="F393" i="1"/>
  <c r="F392" i="1" s="1"/>
  <c r="E393" i="1"/>
  <c r="E392" i="1" s="1"/>
  <c r="D393" i="1"/>
  <c r="D392" i="1" s="1"/>
  <c r="C393" i="1"/>
  <c r="C392" i="1" s="1"/>
  <c r="F391" i="1"/>
  <c r="F390" i="1" s="1"/>
  <c r="E391" i="1"/>
  <c r="E390" i="1" s="1"/>
  <c r="D391" i="1"/>
  <c r="D390" i="1" s="1"/>
  <c r="C391" i="1"/>
  <c r="C390" i="1" s="1"/>
  <c r="F388" i="1"/>
  <c r="F387" i="1" s="1"/>
  <c r="E388" i="1"/>
  <c r="E387" i="1" s="1"/>
  <c r="D388" i="1"/>
  <c r="D387" i="1" s="1"/>
  <c r="C388" i="1"/>
  <c r="C387" i="1" s="1"/>
  <c r="F386" i="1"/>
  <c r="F385" i="1" s="1"/>
  <c r="E386" i="1"/>
  <c r="E385" i="1" s="1"/>
  <c r="D386" i="1"/>
  <c r="D385" i="1" s="1"/>
  <c r="C386" i="1"/>
  <c r="C385" i="1" s="1"/>
  <c r="F384" i="1"/>
  <c r="F383" i="1" s="1"/>
  <c r="E384" i="1"/>
  <c r="E383" i="1" s="1"/>
  <c r="D384" i="1"/>
  <c r="D383" i="1" s="1"/>
  <c r="C384" i="1"/>
  <c r="C383" i="1" s="1"/>
  <c r="F382" i="1"/>
  <c r="F381" i="1" s="1"/>
  <c r="E382" i="1"/>
  <c r="E381" i="1" s="1"/>
  <c r="D382" i="1"/>
  <c r="D381" i="1" s="1"/>
  <c r="C382" i="1"/>
  <c r="C381" i="1" s="1"/>
  <c r="F380" i="1"/>
  <c r="F379" i="1" s="1"/>
  <c r="E380" i="1"/>
  <c r="E379" i="1" s="1"/>
  <c r="D380" i="1"/>
  <c r="D379" i="1" s="1"/>
  <c r="C380" i="1"/>
  <c r="C379" i="1" s="1"/>
  <c r="F378" i="1"/>
  <c r="F377" i="1" s="1"/>
  <c r="E378" i="1"/>
  <c r="E377" i="1" s="1"/>
  <c r="D378" i="1"/>
  <c r="D377" i="1" s="1"/>
  <c r="C378" i="1"/>
  <c r="C377" i="1" s="1"/>
  <c r="F376" i="1"/>
  <c r="E376" i="1"/>
  <c r="E375" i="1" s="1"/>
  <c r="D376" i="1"/>
  <c r="D375" i="1" s="1"/>
  <c r="C376" i="1"/>
  <c r="C375" i="1" s="1"/>
  <c r="F375" i="1"/>
  <c r="F374" i="1"/>
  <c r="F373" i="1" s="1"/>
  <c r="E374" i="1"/>
  <c r="E373" i="1" s="1"/>
  <c r="D374" i="1"/>
  <c r="D373" i="1" s="1"/>
  <c r="C374" i="1"/>
  <c r="C373" i="1" s="1"/>
  <c r="F372" i="1"/>
  <c r="F371" i="1" s="1"/>
  <c r="E372" i="1"/>
  <c r="E371" i="1" s="1"/>
  <c r="D372" i="1"/>
  <c r="D371" i="1" s="1"/>
  <c r="C372" i="1"/>
  <c r="C371" i="1" s="1"/>
  <c r="F370" i="1"/>
  <c r="F369" i="1" s="1"/>
  <c r="E370" i="1"/>
  <c r="E369" i="1" s="1"/>
  <c r="D370" i="1"/>
  <c r="D369" i="1" s="1"/>
  <c r="C370" i="1"/>
  <c r="C369" i="1" s="1"/>
  <c r="F367" i="1"/>
  <c r="E367" i="1"/>
  <c r="E366" i="1" s="1"/>
  <c r="D367" i="1"/>
  <c r="D366" i="1" s="1"/>
  <c r="C367" i="1"/>
  <c r="C366" i="1" s="1"/>
  <c r="F366" i="1"/>
  <c r="F365" i="1"/>
  <c r="F364" i="1" s="1"/>
  <c r="E365" i="1"/>
  <c r="E364" i="1" s="1"/>
  <c r="D365" i="1"/>
  <c r="D364" i="1" s="1"/>
  <c r="C365" i="1"/>
  <c r="C364" i="1" s="1"/>
  <c r="F363" i="1"/>
  <c r="E363" i="1"/>
  <c r="E362" i="1" s="1"/>
  <c r="D363" i="1"/>
  <c r="D362" i="1" s="1"/>
  <c r="C363" i="1"/>
  <c r="C362" i="1" s="1"/>
  <c r="F362" i="1"/>
  <c r="F361" i="1"/>
  <c r="F360" i="1" s="1"/>
  <c r="E361" i="1"/>
  <c r="E360" i="1" s="1"/>
  <c r="D361" i="1"/>
  <c r="D360" i="1" s="1"/>
  <c r="C361" i="1"/>
  <c r="C360" i="1" s="1"/>
  <c r="F359" i="1"/>
  <c r="F358" i="1" s="1"/>
  <c r="E359" i="1"/>
  <c r="E358" i="1" s="1"/>
  <c r="D359" i="1"/>
  <c r="D358" i="1" s="1"/>
  <c r="C359" i="1"/>
  <c r="C358" i="1" s="1"/>
  <c r="F357" i="1"/>
  <c r="E357" i="1"/>
  <c r="E356" i="1" s="1"/>
  <c r="D357" i="1"/>
  <c r="D356" i="1" s="1"/>
  <c r="C357" i="1"/>
  <c r="C356" i="1" s="1"/>
  <c r="F356" i="1"/>
  <c r="F355" i="1"/>
  <c r="E355" i="1"/>
  <c r="E354" i="1" s="1"/>
  <c r="D355" i="1"/>
  <c r="D354" i="1" s="1"/>
  <c r="C355" i="1"/>
  <c r="C354" i="1" s="1"/>
  <c r="F354" i="1"/>
  <c r="F353" i="1"/>
  <c r="E353" i="1"/>
  <c r="E352" i="1" s="1"/>
  <c r="D353" i="1"/>
  <c r="D352" i="1" s="1"/>
  <c r="C353" i="1"/>
  <c r="C352" i="1" s="1"/>
  <c r="F352" i="1"/>
  <c r="F350" i="1"/>
  <c r="F349" i="1" s="1"/>
  <c r="E350" i="1"/>
  <c r="E349" i="1" s="1"/>
  <c r="D350" i="1"/>
  <c r="D349" i="1" s="1"/>
  <c r="C350" i="1"/>
  <c r="C349" i="1" s="1"/>
  <c r="F348" i="1"/>
  <c r="F347" i="1" s="1"/>
  <c r="E348" i="1"/>
  <c r="E347" i="1" s="1"/>
  <c r="D348" i="1"/>
  <c r="D347" i="1" s="1"/>
  <c r="C348" i="1"/>
  <c r="C347" i="1" s="1"/>
  <c r="F346" i="1"/>
  <c r="F345" i="1" s="1"/>
  <c r="E346" i="1"/>
  <c r="E345" i="1" s="1"/>
  <c r="D346" i="1"/>
  <c r="D345" i="1" s="1"/>
  <c r="C346" i="1"/>
  <c r="C345" i="1" s="1"/>
  <c r="F344" i="1"/>
  <c r="F343" i="1" s="1"/>
  <c r="E344" i="1"/>
  <c r="E343" i="1" s="1"/>
  <c r="D344" i="1"/>
  <c r="D343" i="1" s="1"/>
  <c r="C344" i="1"/>
  <c r="C343" i="1" s="1"/>
  <c r="F342" i="1"/>
  <c r="F341" i="1" s="1"/>
  <c r="E342" i="1"/>
  <c r="E341" i="1" s="1"/>
  <c r="D342" i="1"/>
  <c r="D341" i="1" s="1"/>
  <c r="C342" i="1"/>
  <c r="C341" i="1" s="1"/>
  <c r="F340" i="1"/>
  <c r="F339" i="1" s="1"/>
  <c r="E340" i="1"/>
  <c r="E339" i="1" s="1"/>
  <c r="D340" i="1"/>
  <c r="D339" i="1" s="1"/>
  <c r="C340" i="1"/>
  <c r="C339" i="1" s="1"/>
  <c r="F338" i="1"/>
  <c r="F337" i="1" s="1"/>
  <c r="E338" i="1"/>
  <c r="E337" i="1" s="1"/>
  <c r="D338" i="1"/>
  <c r="D337" i="1" s="1"/>
  <c r="C338" i="1"/>
  <c r="C337" i="1" s="1"/>
  <c r="F336" i="1"/>
  <c r="F335" i="1" s="1"/>
  <c r="E336" i="1"/>
  <c r="E335" i="1" s="1"/>
  <c r="D336" i="1"/>
  <c r="D335" i="1" s="1"/>
  <c r="C336" i="1"/>
  <c r="C335" i="1" s="1"/>
  <c r="F332" i="1"/>
  <c r="F331" i="1" s="1"/>
  <c r="E332" i="1"/>
  <c r="E331" i="1" s="1"/>
  <c r="D332" i="1"/>
  <c r="D331" i="1" s="1"/>
  <c r="C332" i="1"/>
  <c r="C331" i="1" s="1"/>
  <c r="F330" i="1"/>
  <c r="E330" i="1"/>
  <c r="D330" i="1"/>
  <c r="D329" i="1" s="1"/>
  <c r="C330" i="1"/>
  <c r="C329" i="1" s="1"/>
  <c r="F329" i="1"/>
  <c r="E329" i="1"/>
  <c r="F328" i="1"/>
  <c r="F327" i="1" s="1"/>
  <c r="E328" i="1"/>
  <c r="E327" i="1" s="1"/>
  <c r="D328" i="1"/>
  <c r="D327" i="1" s="1"/>
  <c r="C328" i="1"/>
  <c r="C327" i="1" s="1"/>
  <c r="F326" i="1"/>
  <c r="F325" i="1" s="1"/>
  <c r="E326" i="1"/>
  <c r="E325" i="1" s="1"/>
  <c r="D326" i="1"/>
  <c r="D325" i="1" s="1"/>
  <c r="C326" i="1"/>
  <c r="C325" i="1" s="1"/>
  <c r="F324" i="1"/>
  <c r="E324" i="1"/>
  <c r="E323" i="1" s="1"/>
  <c r="D324" i="1"/>
  <c r="D323" i="1" s="1"/>
  <c r="C324" i="1"/>
  <c r="C323" i="1" s="1"/>
  <c r="F323" i="1"/>
  <c r="F321" i="1"/>
  <c r="F320" i="1" s="1"/>
  <c r="E321" i="1"/>
  <c r="E320" i="1" s="1"/>
  <c r="D321" i="1"/>
  <c r="D320" i="1" s="1"/>
  <c r="C321" i="1"/>
  <c r="C320" i="1" s="1"/>
  <c r="F319" i="1"/>
  <c r="E319" i="1"/>
  <c r="D319" i="1"/>
  <c r="D318" i="1" s="1"/>
  <c r="C319" i="1"/>
  <c r="C318" i="1" s="1"/>
  <c r="F318" i="1"/>
  <c r="E318" i="1"/>
  <c r="F317" i="1"/>
  <c r="E317" i="1"/>
  <c r="E316" i="1" s="1"/>
  <c r="D317" i="1"/>
  <c r="D316" i="1" s="1"/>
  <c r="C317" i="1"/>
  <c r="C316" i="1" s="1"/>
  <c r="F316" i="1"/>
  <c r="F315" i="1"/>
  <c r="F314" i="1" s="1"/>
  <c r="E315" i="1"/>
  <c r="E314" i="1" s="1"/>
  <c r="D315" i="1"/>
  <c r="D314" i="1" s="1"/>
  <c r="C315" i="1"/>
  <c r="C314" i="1" s="1"/>
  <c r="F313" i="1"/>
  <c r="E313" i="1"/>
  <c r="E312" i="1" s="1"/>
  <c r="D313" i="1"/>
  <c r="D312" i="1" s="1"/>
  <c r="C313" i="1"/>
  <c r="C312" i="1" s="1"/>
  <c r="F312" i="1"/>
  <c r="F311" i="1"/>
  <c r="F310" i="1" s="1"/>
  <c r="E311" i="1"/>
  <c r="E310" i="1" s="1"/>
  <c r="D311" i="1"/>
  <c r="D310" i="1" s="1"/>
  <c r="C311" i="1"/>
  <c r="C310" i="1" s="1"/>
  <c r="F308" i="1"/>
  <c r="F307" i="1" s="1"/>
  <c r="E308" i="1"/>
  <c r="E307" i="1" s="1"/>
  <c r="D308" i="1"/>
  <c r="D307" i="1" s="1"/>
  <c r="C308" i="1"/>
  <c r="C307" i="1" s="1"/>
  <c r="F306" i="1"/>
  <c r="F305" i="1" s="1"/>
  <c r="E306" i="1"/>
  <c r="E305" i="1" s="1"/>
  <c r="D306" i="1"/>
  <c r="D305" i="1" s="1"/>
  <c r="C306" i="1"/>
  <c r="C305" i="1" s="1"/>
  <c r="F304" i="1"/>
  <c r="E304" i="1"/>
  <c r="D304" i="1"/>
  <c r="D303" i="1" s="1"/>
  <c r="C304" i="1"/>
  <c r="C303" i="1" s="1"/>
  <c r="F303" i="1"/>
  <c r="E303" i="1"/>
  <c r="F302" i="1"/>
  <c r="F301" i="1" s="1"/>
  <c r="E302" i="1"/>
  <c r="E301" i="1" s="1"/>
  <c r="D302" i="1"/>
  <c r="D301" i="1" s="1"/>
  <c r="C302" i="1"/>
  <c r="C301" i="1" s="1"/>
  <c r="F300" i="1"/>
  <c r="F299" i="1" s="1"/>
  <c r="E300" i="1"/>
  <c r="E299" i="1" s="1"/>
  <c r="D300" i="1"/>
  <c r="D299" i="1" s="1"/>
  <c r="C300" i="1"/>
  <c r="C299" i="1" s="1"/>
  <c r="F298" i="1"/>
  <c r="F297" i="1" s="1"/>
  <c r="E298" i="1"/>
  <c r="E297" i="1" s="1"/>
  <c r="D298" i="1"/>
  <c r="D297" i="1" s="1"/>
  <c r="C298" i="1"/>
  <c r="C297" i="1" s="1"/>
  <c r="F296" i="1"/>
  <c r="F295" i="1" s="1"/>
  <c r="E296" i="1"/>
  <c r="E295" i="1" s="1"/>
  <c r="D296" i="1"/>
  <c r="D295" i="1" s="1"/>
  <c r="C296" i="1"/>
  <c r="C295" i="1" s="1"/>
  <c r="F294" i="1"/>
  <c r="E294" i="1"/>
  <c r="E293" i="1" s="1"/>
  <c r="D294" i="1"/>
  <c r="D293" i="1" s="1"/>
  <c r="C294" i="1"/>
  <c r="C293" i="1" s="1"/>
  <c r="F293" i="1"/>
  <c r="F291" i="1"/>
  <c r="E291" i="1"/>
  <c r="D291" i="1"/>
  <c r="D290" i="1" s="1"/>
  <c r="C291" i="1"/>
  <c r="C290" i="1" s="1"/>
  <c r="F290" i="1"/>
  <c r="E290" i="1"/>
  <c r="F289" i="1"/>
  <c r="F288" i="1" s="1"/>
  <c r="E289" i="1"/>
  <c r="E288" i="1" s="1"/>
  <c r="D289" i="1"/>
  <c r="D288" i="1" s="1"/>
  <c r="C289" i="1"/>
  <c r="C288" i="1" s="1"/>
  <c r="F287" i="1"/>
  <c r="F286" i="1" s="1"/>
  <c r="E287" i="1"/>
  <c r="E286" i="1" s="1"/>
  <c r="D287" i="1"/>
  <c r="D286" i="1" s="1"/>
  <c r="C287" i="1"/>
  <c r="C286" i="1" s="1"/>
  <c r="F285" i="1"/>
  <c r="E285" i="1"/>
  <c r="E284" i="1" s="1"/>
  <c r="D285" i="1"/>
  <c r="D284" i="1" s="1"/>
  <c r="C285" i="1"/>
  <c r="C284" i="1" s="1"/>
  <c r="F284" i="1"/>
  <c r="F283" i="1"/>
  <c r="F282" i="1" s="1"/>
  <c r="E283" i="1"/>
  <c r="E282" i="1" s="1"/>
  <c r="D283" i="1"/>
  <c r="D282" i="1" s="1"/>
  <c r="C283" i="1"/>
  <c r="C282" i="1" s="1"/>
  <c r="F281" i="1"/>
  <c r="F280" i="1" s="1"/>
  <c r="E281" i="1"/>
  <c r="E280" i="1" s="1"/>
  <c r="D281" i="1"/>
  <c r="D280" i="1" s="1"/>
  <c r="C281" i="1"/>
  <c r="C280" i="1" s="1"/>
  <c r="F279" i="1"/>
  <c r="F278" i="1" s="1"/>
  <c r="E279" i="1"/>
  <c r="E278" i="1" s="1"/>
  <c r="D279" i="1"/>
  <c r="D278" i="1" s="1"/>
  <c r="C279" i="1"/>
  <c r="C278" i="1" s="1"/>
  <c r="F277" i="1"/>
  <c r="F276" i="1" s="1"/>
  <c r="E277" i="1"/>
  <c r="E276" i="1" s="1"/>
  <c r="D277" i="1"/>
  <c r="D276" i="1" s="1"/>
  <c r="C277" i="1"/>
  <c r="C276" i="1" s="1"/>
  <c r="F275" i="1"/>
  <c r="F274" i="1" s="1"/>
  <c r="E275" i="1"/>
  <c r="E274" i="1" s="1"/>
  <c r="D275" i="1"/>
  <c r="D274" i="1" s="1"/>
  <c r="C275" i="1"/>
  <c r="C274" i="1" s="1"/>
  <c r="F273" i="1"/>
  <c r="F272" i="1" s="1"/>
  <c r="E273" i="1"/>
  <c r="E272" i="1" s="1"/>
  <c r="D273" i="1"/>
  <c r="D272" i="1" s="1"/>
  <c r="C273" i="1"/>
  <c r="C272" i="1" s="1"/>
  <c r="F271" i="1"/>
  <c r="F270" i="1" s="1"/>
  <c r="E271" i="1"/>
  <c r="E270" i="1" s="1"/>
  <c r="D271" i="1"/>
  <c r="D270" i="1" s="1"/>
  <c r="C271" i="1"/>
  <c r="C270" i="1" s="1"/>
  <c r="F269" i="1"/>
  <c r="F268" i="1" s="1"/>
  <c r="E269" i="1"/>
  <c r="E268" i="1" s="1"/>
  <c r="D269" i="1"/>
  <c r="D268" i="1" s="1"/>
  <c r="C269" i="1"/>
  <c r="C268" i="1" s="1"/>
  <c r="F267" i="1"/>
  <c r="E267" i="1"/>
  <c r="E266" i="1" s="1"/>
  <c r="D267" i="1"/>
  <c r="D266" i="1" s="1"/>
  <c r="C267" i="1"/>
  <c r="C266" i="1" s="1"/>
  <c r="F266" i="1"/>
  <c r="F265" i="1"/>
  <c r="F264" i="1" s="1"/>
  <c r="E265" i="1"/>
  <c r="E264" i="1" s="1"/>
  <c r="D265" i="1"/>
  <c r="D264" i="1" s="1"/>
  <c r="C265" i="1"/>
  <c r="C264" i="1" s="1"/>
  <c r="F263" i="1"/>
  <c r="E263" i="1"/>
  <c r="D263" i="1"/>
  <c r="D262" i="1" s="1"/>
  <c r="C263" i="1"/>
  <c r="C262" i="1" s="1"/>
  <c r="F262" i="1"/>
  <c r="E262" i="1"/>
  <c r="F261" i="1"/>
  <c r="F260" i="1" s="1"/>
  <c r="E261" i="1"/>
  <c r="E260" i="1" s="1"/>
  <c r="D261" i="1"/>
  <c r="D260" i="1" s="1"/>
  <c r="C261" i="1"/>
  <c r="C260" i="1" s="1"/>
  <c r="F259" i="1"/>
  <c r="F258" i="1" s="1"/>
  <c r="E259" i="1"/>
  <c r="E258" i="1" s="1"/>
  <c r="D259" i="1"/>
  <c r="D258" i="1" s="1"/>
  <c r="C259" i="1"/>
  <c r="C258" i="1" s="1"/>
  <c r="F257" i="1"/>
  <c r="F256" i="1" s="1"/>
  <c r="E257" i="1"/>
  <c r="E256" i="1" s="1"/>
  <c r="D257" i="1"/>
  <c r="D256" i="1" s="1"/>
  <c r="C257" i="1"/>
  <c r="C256" i="1" s="1"/>
  <c r="F255" i="1"/>
  <c r="E255" i="1"/>
  <c r="E254" i="1" s="1"/>
  <c r="D255" i="1"/>
  <c r="D254" i="1" s="1"/>
  <c r="C255" i="1"/>
  <c r="C254" i="1" s="1"/>
  <c r="F254" i="1"/>
  <c r="F253" i="1"/>
  <c r="F252" i="1" s="1"/>
  <c r="E253" i="1"/>
  <c r="E252" i="1" s="1"/>
  <c r="D253" i="1"/>
  <c r="D252" i="1" s="1"/>
  <c r="C253" i="1"/>
  <c r="C252" i="1" s="1"/>
  <c r="F251" i="1"/>
  <c r="E251" i="1"/>
  <c r="E250" i="1" s="1"/>
  <c r="D251" i="1"/>
  <c r="D250" i="1" s="1"/>
  <c r="C251" i="1"/>
  <c r="C250" i="1" s="1"/>
  <c r="F250" i="1"/>
  <c r="F249" i="1"/>
  <c r="E249" i="1"/>
  <c r="E248" i="1" s="1"/>
  <c r="D249" i="1"/>
  <c r="D248" i="1" s="1"/>
  <c r="C249" i="1"/>
  <c r="C248" i="1" s="1"/>
  <c r="F248" i="1"/>
  <c r="F247" i="1"/>
  <c r="F246" i="1" s="1"/>
  <c r="E247" i="1"/>
  <c r="E246" i="1" s="1"/>
  <c r="D247" i="1"/>
  <c r="D246" i="1" s="1"/>
  <c r="C247" i="1"/>
  <c r="C246" i="1" s="1"/>
  <c r="F245" i="1"/>
  <c r="F244" i="1" s="1"/>
  <c r="E245" i="1"/>
  <c r="E244" i="1" s="1"/>
  <c r="D245" i="1"/>
  <c r="D244" i="1" s="1"/>
  <c r="C245" i="1"/>
  <c r="C244" i="1" s="1"/>
  <c r="F243" i="1"/>
  <c r="F242" i="1" s="1"/>
  <c r="E243" i="1"/>
  <c r="E242" i="1" s="1"/>
  <c r="D243" i="1"/>
  <c r="D242" i="1" s="1"/>
  <c r="C243" i="1"/>
  <c r="C242" i="1" s="1"/>
  <c r="F241" i="1"/>
  <c r="F240" i="1" s="1"/>
  <c r="E241" i="1"/>
  <c r="E240" i="1" s="1"/>
  <c r="D241" i="1"/>
  <c r="D240" i="1" s="1"/>
  <c r="C241" i="1"/>
  <c r="C240" i="1" s="1"/>
  <c r="F239" i="1"/>
  <c r="F238" i="1" s="1"/>
  <c r="E239" i="1"/>
  <c r="E238" i="1" s="1"/>
  <c r="D239" i="1"/>
  <c r="D238" i="1" s="1"/>
  <c r="C239" i="1"/>
  <c r="C238" i="1" s="1"/>
  <c r="F237" i="1"/>
  <c r="F236" i="1" s="1"/>
  <c r="E237" i="1"/>
  <c r="E236" i="1" s="1"/>
  <c r="D237" i="1"/>
  <c r="D236" i="1" s="1"/>
  <c r="C237" i="1"/>
  <c r="C236" i="1" s="1"/>
  <c r="F235" i="1"/>
  <c r="F234" i="1" s="1"/>
  <c r="E235" i="1"/>
  <c r="E234" i="1" s="1"/>
  <c r="D235" i="1"/>
  <c r="D234" i="1" s="1"/>
  <c r="C235" i="1"/>
  <c r="C234" i="1" s="1"/>
  <c r="F233" i="1"/>
  <c r="F232" i="1" s="1"/>
  <c r="E233" i="1"/>
  <c r="E232" i="1" s="1"/>
  <c r="D233" i="1"/>
  <c r="D232" i="1" s="1"/>
  <c r="C233" i="1"/>
  <c r="C232" i="1" s="1"/>
  <c r="F231" i="1"/>
  <c r="E231" i="1"/>
  <c r="D231" i="1"/>
  <c r="C231" i="1"/>
  <c r="C230" i="1" s="1"/>
  <c r="F230" i="1"/>
  <c r="E230" i="1"/>
  <c r="D230" i="1"/>
  <c r="F229" i="1"/>
  <c r="F228" i="1" s="1"/>
  <c r="E229" i="1"/>
  <c r="E228" i="1" s="1"/>
  <c r="D229" i="1"/>
  <c r="D228" i="1" s="1"/>
  <c r="C229" i="1"/>
  <c r="C228" i="1" s="1"/>
  <c r="F227" i="1"/>
  <c r="F226" i="1" s="1"/>
  <c r="E227" i="1"/>
  <c r="E226" i="1" s="1"/>
  <c r="D227" i="1"/>
  <c r="D226" i="1" s="1"/>
  <c r="C227" i="1"/>
  <c r="C226" i="1" s="1"/>
  <c r="F225" i="1"/>
  <c r="F224" i="1" s="1"/>
  <c r="E225" i="1"/>
  <c r="E224" i="1" s="1"/>
  <c r="D225" i="1"/>
  <c r="D224" i="1" s="1"/>
  <c r="C225" i="1"/>
  <c r="C224" i="1" s="1"/>
  <c r="F223" i="1"/>
  <c r="F222" i="1" s="1"/>
  <c r="E223" i="1"/>
  <c r="E222" i="1" s="1"/>
  <c r="D223" i="1"/>
  <c r="D222" i="1" s="1"/>
  <c r="C223" i="1"/>
  <c r="C222" i="1" s="1"/>
  <c r="F219" i="1"/>
  <c r="F218" i="1" s="1"/>
  <c r="F217" i="1" s="1"/>
  <c r="E219" i="1"/>
  <c r="E218" i="1" s="1"/>
  <c r="E217" i="1" s="1"/>
  <c r="D219" i="1"/>
  <c r="D218" i="1" s="1"/>
  <c r="D217" i="1" s="1"/>
  <c r="C219" i="1"/>
  <c r="C218" i="1" s="1"/>
  <c r="C217" i="1" s="1"/>
  <c r="F216" i="1"/>
  <c r="F215" i="1" s="1"/>
  <c r="E216" i="1"/>
  <c r="E215" i="1" s="1"/>
  <c r="D216" i="1"/>
  <c r="D215" i="1" s="1"/>
  <c r="C216" i="1"/>
  <c r="C215" i="1" s="1"/>
  <c r="F214" i="1"/>
  <c r="F213" i="1" s="1"/>
  <c r="E214" i="1"/>
  <c r="E213" i="1" s="1"/>
  <c r="D214" i="1"/>
  <c r="D213" i="1" s="1"/>
  <c r="C214" i="1"/>
  <c r="C213" i="1" s="1"/>
  <c r="F212" i="1"/>
  <c r="F211" i="1" s="1"/>
  <c r="E212" i="1"/>
  <c r="E211" i="1" s="1"/>
  <c r="D212" i="1"/>
  <c r="D211" i="1" s="1"/>
  <c r="C212" i="1"/>
  <c r="C211" i="1" s="1"/>
  <c r="F210" i="1"/>
  <c r="F209" i="1" s="1"/>
  <c r="E210" i="1"/>
  <c r="E209" i="1" s="1"/>
  <c r="D210" i="1"/>
  <c r="D209" i="1" s="1"/>
  <c r="C210" i="1"/>
  <c r="C209" i="1" s="1"/>
  <c r="F208" i="1"/>
  <c r="F207" i="1" s="1"/>
  <c r="E208" i="1"/>
  <c r="E207" i="1" s="1"/>
  <c r="D208" i="1"/>
  <c r="D207" i="1" s="1"/>
  <c r="C208" i="1"/>
  <c r="C207" i="1" s="1"/>
  <c r="F206" i="1"/>
  <c r="E206" i="1"/>
  <c r="E205" i="1" s="1"/>
  <c r="D206" i="1"/>
  <c r="D205" i="1" s="1"/>
  <c r="C206" i="1"/>
  <c r="C205" i="1" s="1"/>
  <c r="F205" i="1"/>
  <c r="F204" i="1"/>
  <c r="F203" i="1" s="1"/>
  <c r="E204" i="1"/>
  <c r="E203" i="1" s="1"/>
  <c r="D204" i="1"/>
  <c r="D203" i="1" s="1"/>
  <c r="C204" i="1"/>
  <c r="C203" i="1" s="1"/>
  <c r="F202" i="1"/>
  <c r="F201" i="1" s="1"/>
  <c r="E202" i="1"/>
  <c r="E201" i="1" s="1"/>
  <c r="D202" i="1"/>
  <c r="D201" i="1" s="1"/>
  <c r="C202" i="1"/>
  <c r="C201" i="1" s="1"/>
  <c r="F200" i="1"/>
  <c r="F199" i="1" s="1"/>
  <c r="E200" i="1"/>
  <c r="E199" i="1" s="1"/>
  <c r="D200" i="1"/>
  <c r="D199" i="1" s="1"/>
  <c r="C200" i="1"/>
  <c r="C199" i="1" s="1"/>
  <c r="F198" i="1"/>
  <c r="F197" i="1" s="1"/>
  <c r="E198" i="1"/>
  <c r="E197" i="1" s="1"/>
  <c r="D198" i="1"/>
  <c r="D197" i="1" s="1"/>
  <c r="C198" i="1"/>
  <c r="C197" i="1" s="1"/>
  <c r="F196" i="1"/>
  <c r="F195" i="1" s="1"/>
  <c r="E196" i="1"/>
  <c r="E195" i="1" s="1"/>
  <c r="D196" i="1"/>
  <c r="D195" i="1" s="1"/>
  <c r="C196" i="1"/>
  <c r="C195" i="1" s="1"/>
  <c r="F194" i="1"/>
  <c r="F193" i="1" s="1"/>
  <c r="E194" i="1"/>
  <c r="E193" i="1" s="1"/>
  <c r="D194" i="1"/>
  <c r="D193" i="1" s="1"/>
  <c r="C194" i="1"/>
  <c r="C193" i="1" s="1"/>
  <c r="F192" i="1"/>
  <c r="F191" i="1" s="1"/>
  <c r="E192" i="1"/>
  <c r="E191" i="1" s="1"/>
  <c r="D192" i="1"/>
  <c r="D191" i="1" s="1"/>
  <c r="C192" i="1"/>
  <c r="C191" i="1" s="1"/>
  <c r="F190" i="1"/>
  <c r="F189" i="1" s="1"/>
  <c r="E190" i="1"/>
  <c r="E189" i="1" s="1"/>
  <c r="D190" i="1"/>
  <c r="D189" i="1" s="1"/>
  <c r="C190" i="1"/>
  <c r="C189" i="1" s="1"/>
  <c r="F187" i="1"/>
  <c r="F186" i="1" s="1"/>
  <c r="E187" i="1"/>
  <c r="E186" i="1" s="1"/>
  <c r="D187" i="1"/>
  <c r="D186" i="1" s="1"/>
  <c r="C187" i="1"/>
  <c r="C186" i="1" s="1"/>
  <c r="F185" i="1"/>
  <c r="F184" i="1" s="1"/>
  <c r="E185" i="1"/>
  <c r="E184" i="1" s="1"/>
  <c r="D185" i="1"/>
  <c r="D184" i="1" s="1"/>
  <c r="C185" i="1"/>
  <c r="C184" i="1" s="1"/>
  <c r="F183" i="1"/>
  <c r="E183" i="1"/>
  <c r="E182" i="1" s="1"/>
  <c r="D183" i="1"/>
  <c r="D182" i="1" s="1"/>
  <c r="C183" i="1"/>
  <c r="C182" i="1" s="1"/>
  <c r="F182" i="1"/>
  <c r="F181" i="1"/>
  <c r="F180" i="1" s="1"/>
  <c r="E181" i="1"/>
  <c r="E180" i="1" s="1"/>
  <c r="D181" i="1"/>
  <c r="D180" i="1" s="1"/>
  <c r="C181" i="1"/>
  <c r="C180" i="1" s="1"/>
  <c r="F179" i="1"/>
  <c r="F178" i="1" s="1"/>
  <c r="E179" i="1"/>
  <c r="E178" i="1" s="1"/>
  <c r="D179" i="1"/>
  <c r="D178" i="1" s="1"/>
  <c r="C179" i="1"/>
  <c r="C178" i="1" s="1"/>
  <c r="F177" i="1"/>
  <c r="F176" i="1" s="1"/>
  <c r="E177" i="1"/>
  <c r="E176" i="1" s="1"/>
  <c r="D177" i="1"/>
  <c r="D176" i="1" s="1"/>
  <c r="C177" i="1"/>
  <c r="C176" i="1" s="1"/>
  <c r="F175" i="1"/>
  <c r="F174" i="1" s="1"/>
  <c r="E175" i="1"/>
  <c r="E174" i="1" s="1"/>
  <c r="D175" i="1"/>
  <c r="D174" i="1" s="1"/>
  <c r="C175" i="1"/>
  <c r="C174" i="1" s="1"/>
  <c r="F172" i="1"/>
  <c r="F171" i="1" s="1"/>
  <c r="E172" i="1"/>
  <c r="E171" i="1" s="1"/>
  <c r="D172" i="1"/>
  <c r="D171" i="1" s="1"/>
  <c r="C172" i="1"/>
  <c r="C171" i="1" s="1"/>
  <c r="F170" i="1"/>
  <c r="F169" i="1" s="1"/>
  <c r="E170" i="1"/>
  <c r="E169" i="1" s="1"/>
  <c r="E168" i="1" s="1"/>
  <c r="D170" i="1"/>
  <c r="D169" i="1" s="1"/>
  <c r="C170" i="1"/>
  <c r="C169" i="1" s="1"/>
  <c r="F167" i="1"/>
  <c r="F166" i="1" s="1"/>
  <c r="E167" i="1"/>
  <c r="E166" i="1" s="1"/>
  <c r="D167" i="1"/>
  <c r="D166" i="1" s="1"/>
  <c r="C167" i="1"/>
  <c r="C166" i="1" s="1"/>
  <c r="F165" i="1"/>
  <c r="F164" i="1" s="1"/>
  <c r="E165" i="1"/>
  <c r="E164" i="1" s="1"/>
  <c r="D165" i="1"/>
  <c r="D164" i="1" s="1"/>
  <c r="C165" i="1"/>
  <c r="C164" i="1" s="1"/>
  <c r="F163" i="1"/>
  <c r="F162" i="1" s="1"/>
  <c r="E163" i="1"/>
  <c r="E162" i="1" s="1"/>
  <c r="D163" i="1"/>
  <c r="D162" i="1" s="1"/>
  <c r="C163" i="1"/>
  <c r="C162" i="1" s="1"/>
  <c r="F160" i="1"/>
  <c r="E160" i="1"/>
  <c r="E159" i="1" s="1"/>
  <c r="D160" i="1"/>
  <c r="D159" i="1" s="1"/>
  <c r="C160" i="1"/>
  <c r="C159" i="1" s="1"/>
  <c r="F159" i="1"/>
  <c r="F158" i="1"/>
  <c r="E158" i="1"/>
  <c r="D158" i="1"/>
  <c r="D157" i="1" s="1"/>
  <c r="C158" i="1"/>
  <c r="C157" i="1" s="1"/>
  <c r="F157" i="1"/>
  <c r="E157" i="1"/>
  <c r="F156" i="1"/>
  <c r="F155" i="1" s="1"/>
  <c r="E156" i="1"/>
  <c r="E155" i="1" s="1"/>
  <c r="D156" i="1"/>
  <c r="D155" i="1" s="1"/>
  <c r="C156" i="1"/>
  <c r="C155" i="1" s="1"/>
  <c r="F154" i="1"/>
  <c r="F153" i="1" s="1"/>
  <c r="E154" i="1"/>
  <c r="E153" i="1" s="1"/>
  <c r="D154" i="1"/>
  <c r="D153" i="1" s="1"/>
  <c r="C154" i="1"/>
  <c r="C153" i="1" s="1"/>
  <c r="F151" i="1"/>
  <c r="F150" i="1" s="1"/>
  <c r="E151" i="1"/>
  <c r="E150" i="1" s="1"/>
  <c r="D151" i="1"/>
  <c r="D150" i="1" s="1"/>
  <c r="C151" i="1"/>
  <c r="C150" i="1" s="1"/>
  <c r="F149" i="1"/>
  <c r="F148" i="1" s="1"/>
  <c r="E149" i="1"/>
  <c r="E148" i="1" s="1"/>
  <c r="D149" i="1"/>
  <c r="D148" i="1" s="1"/>
  <c r="C149" i="1"/>
  <c r="C148" i="1" s="1"/>
  <c r="F147" i="1"/>
  <c r="F146" i="1" s="1"/>
  <c r="E147" i="1"/>
  <c r="E146" i="1" s="1"/>
  <c r="D147" i="1"/>
  <c r="D146" i="1" s="1"/>
  <c r="C147" i="1"/>
  <c r="C146" i="1" s="1"/>
  <c r="F145" i="1"/>
  <c r="F144" i="1" s="1"/>
  <c r="E145" i="1"/>
  <c r="E144" i="1" s="1"/>
  <c r="D145" i="1"/>
  <c r="D144" i="1" s="1"/>
  <c r="C145" i="1"/>
  <c r="C144" i="1" s="1"/>
  <c r="F141" i="1"/>
  <c r="F140" i="1" s="1"/>
  <c r="F139" i="1" s="1"/>
  <c r="E141" i="1"/>
  <c r="E140" i="1" s="1"/>
  <c r="E139" i="1" s="1"/>
  <c r="D141" i="1"/>
  <c r="D140" i="1" s="1"/>
  <c r="D139" i="1" s="1"/>
  <c r="C141" i="1"/>
  <c r="C140" i="1" s="1"/>
  <c r="C139" i="1" s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E130" i="1" s="1"/>
  <c r="D131" i="1"/>
  <c r="D130" i="1" s="1"/>
  <c r="C131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F121" i="1" s="1"/>
  <c r="E122" i="1"/>
  <c r="E121" i="1" s="1"/>
  <c r="D122" i="1"/>
  <c r="D121" i="1" s="1"/>
  <c r="C122" i="1"/>
  <c r="F120" i="1"/>
  <c r="F119" i="1" s="1"/>
  <c r="E120" i="1"/>
  <c r="E119" i="1" s="1"/>
  <c r="D120" i="1"/>
  <c r="D119" i="1" s="1"/>
  <c r="C120" i="1"/>
  <c r="C119" i="1" s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D110" i="1" s="1"/>
  <c r="C111" i="1"/>
  <c r="F109" i="1"/>
  <c r="F108" i="1" s="1"/>
  <c r="E109" i="1"/>
  <c r="E108" i="1" s="1"/>
  <c r="D109" i="1"/>
  <c r="D108" i="1" s="1"/>
  <c r="C109" i="1"/>
  <c r="C108" i="1" s="1"/>
  <c r="F106" i="1"/>
  <c r="E106" i="1"/>
  <c r="D106" i="1"/>
  <c r="C106" i="1"/>
  <c r="F105" i="1"/>
  <c r="F104" i="1" s="1"/>
  <c r="E105" i="1"/>
  <c r="E104" i="1" s="1"/>
  <c r="D105" i="1"/>
  <c r="D104" i="1" s="1"/>
  <c r="C105" i="1"/>
  <c r="C104" i="1" s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E99" i="1" s="1"/>
  <c r="D100" i="1"/>
  <c r="D99" i="1" s="1"/>
  <c r="C100" i="1"/>
  <c r="C99" i="1" s="1"/>
  <c r="F99" i="1"/>
  <c r="F98" i="1"/>
  <c r="F97" i="1" s="1"/>
  <c r="E98" i="1"/>
  <c r="E97" i="1" s="1"/>
  <c r="D98" i="1"/>
  <c r="D97" i="1" s="1"/>
  <c r="C98" i="1"/>
  <c r="C97" i="1" s="1"/>
  <c r="F96" i="1"/>
  <c r="E96" i="1"/>
  <c r="D96" i="1"/>
  <c r="D95" i="1" s="1"/>
  <c r="C96" i="1"/>
  <c r="C95" i="1" s="1"/>
  <c r="F95" i="1"/>
  <c r="E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C90" i="1" s="1"/>
  <c r="F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E81" i="1" s="1"/>
  <c r="D82" i="1"/>
  <c r="C82" i="1"/>
  <c r="C81" i="1" s="1"/>
  <c r="F79" i="1"/>
  <c r="F78" i="1" s="1"/>
  <c r="E79" i="1"/>
  <c r="E78" i="1" s="1"/>
  <c r="D79" i="1"/>
  <c r="D78" i="1" s="1"/>
  <c r="C79" i="1"/>
  <c r="C78" i="1" s="1"/>
  <c r="F77" i="1"/>
  <c r="E77" i="1"/>
  <c r="E76" i="1" s="1"/>
  <c r="D77" i="1"/>
  <c r="D76" i="1" s="1"/>
  <c r="C77" i="1"/>
  <c r="C76" i="1" s="1"/>
  <c r="F76" i="1"/>
  <c r="F75" i="1"/>
  <c r="F74" i="1" s="1"/>
  <c r="E75" i="1"/>
  <c r="E74" i="1" s="1"/>
  <c r="D75" i="1"/>
  <c r="D74" i="1" s="1"/>
  <c r="C75" i="1"/>
  <c r="C74" i="1" s="1"/>
  <c r="F73" i="1"/>
  <c r="E73" i="1"/>
  <c r="E72" i="1" s="1"/>
  <c r="D73" i="1"/>
  <c r="D72" i="1" s="1"/>
  <c r="C73" i="1"/>
  <c r="C72" i="1" s="1"/>
  <c r="F72" i="1"/>
  <c r="F71" i="1"/>
  <c r="F70" i="1" s="1"/>
  <c r="E71" i="1"/>
  <c r="E70" i="1" s="1"/>
  <c r="D71" i="1"/>
  <c r="D70" i="1" s="1"/>
  <c r="C71" i="1"/>
  <c r="C70" i="1" s="1"/>
  <c r="F69" i="1"/>
  <c r="F68" i="1" s="1"/>
  <c r="E69" i="1"/>
  <c r="E68" i="1" s="1"/>
  <c r="D69" i="1"/>
  <c r="D68" i="1" s="1"/>
  <c r="C69" i="1"/>
  <c r="C68" i="1" s="1"/>
  <c r="F67" i="1"/>
  <c r="F66" i="1" s="1"/>
  <c r="E67" i="1"/>
  <c r="E66" i="1" s="1"/>
  <c r="D67" i="1"/>
  <c r="D66" i="1" s="1"/>
  <c r="C67" i="1"/>
  <c r="C66" i="1" s="1"/>
  <c r="F63" i="1"/>
  <c r="F62" i="1" s="1"/>
  <c r="E63" i="1"/>
  <c r="E62" i="1" s="1"/>
  <c r="D63" i="1"/>
  <c r="D62" i="1" s="1"/>
  <c r="C63" i="1"/>
  <c r="C62" i="1" s="1"/>
  <c r="F61" i="1"/>
  <c r="F60" i="1" s="1"/>
  <c r="E61" i="1"/>
  <c r="E60" i="1" s="1"/>
  <c r="D61" i="1"/>
  <c r="D60" i="1" s="1"/>
  <c r="C61" i="1"/>
  <c r="C60" i="1" s="1"/>
  <c r="F59" i="1"/>
  <c r="F58" i="1" s="1"/>
  <c r="E59" i="1"/>
  <c r="E58" i="1" s="1"/>
  <c r="D59" i="1"/>
  <c r="D58" i="1" s="1"/>
  <c r="C59" i="1"/>
  <c r="C58" i="1" s="1"/>
  <c r="F56" i="1"/>
  <c r="F55" i="1" s="1"/>
  <c r="F54" i="1" s="1"/>
  <c r="E56" i="1"/>
  <c r="E55" i="1" s="1"/>
  <c r="E54" i="1" s="1"/>
  <c r="D56" i="1"/>
  <c r="D55" i="1" s="1"/>
  <c r="D54" i="1" s="1"/>
  <c r="C56" i="1"/>
  <c r="C55" i="1" s="1"/>
  <c r="C54" i="1" s="1"/>
  <c r="F53" i="1"/>
  <c r="E53" i="1"/>
  <c r="E52" i="1" s="1"/>
  <c r="D53" i="1"/>
  <c r="D52" i="1" s="1"/>
  <c r="C53" i="1"/>
  <c r="C52" i="1" s="1"/>
  <c r="F52" i="1"/>
  <c r="F51" i="1"/>
  <c r="F50" i="1" s="1"/>
  <c r="E51" i="1"/>
  <c r="E50" i="1" s="1"/>
  <c r="D51" i="1"/>
  <c r="D50" i="1" s="1"/>
  <c r="C51" i="1"/>
  <c r="C50" i="1" s="1"/>
  <c r="F47" i="1"/>
  <c r="F46" i="1" s="1"/>
  <c r="E47" i="1"/>
  <c r="E46" i="1" s="1"/>
  <c r="D47" i="1"/>
  <c r="D46" i="1" s="1"/>
  <c r="C47" i="1"/>
  <c r="C46" i="1" s="1"/>
  <c r="F45" i="1"/>
  <c r="F44" i="1" s="1"/>
  <c r="E45" i="1"/>
  <c r="E44" i="1" s="1"/>
  <c r="D45" i="1"/>
  <c r="D44" i="1" s="1"/>
  <c r="C45" i="1"/>
  <c r="C44" i="1" s="1"/>
  <c r="F43" i="1"/>
  <c r="F42" i="1" s="1"/>
  <c r="E43" i="1"/>
  <c r="E42" i="1" s="1"/>
  <c r="D43" i="1"/>
  <c r="D42" i="1" s="1"/>
  <c r="C43" i="1"/>
  <c r="C42" i="1" s="1"/>
  <c r="F41" i="1"/>
  <c r="F40" i="1" s="1"/>
  <c r="F39" i="1" s="1"/>
  <c r="E41" i="1"/>
  <c r="E40" i="1" s="1"/>
  <c r="E39" i="1" s="1"/>
  <c r="D41" i="1"/>
  <c r="D40" i="1" s="1"/>
  <c r="D39" i="1" s="1"/>
  <c r="C41" i="1"/>
  <c r="C40" i="1" s="1"/>
  <c r="C39" i="1" s="1"/>
  <c r="F38" i="1"/>
  <c r="F37" i="1" s="1"/>
  <c r="E38" i="1"/>
  <c r="E37" i="1" s="1"/>
  <c r="D38" i="1"/>
  <c r="D37" i="1" s="1"/>
  <c r="C38" i="1"/>
  <c r="C37" i="1" s="1"/>
  <c r="F36" i="1"/>
  <c r="E36" i="1"/>
  <c r="E35" i="1" s="1"/>
  <c r="D36" i="1"/>
  <c r="D35" i="1" s="1"/>
  <c r="C36" i="1"/>
  <c r="C35" i="1" s="1"/>
  <c r="F35" i="1"/>
  <c r="F34" i="1"/>
  <c r="F33" i="1" s="1"/>
  <c r="E34" i="1"/>
  <c r="E33" i="1" s="1"/>
  <c r="D34" i="1"/>
  <c r="D33" i="1" s="1"/>
  <c r="C34" i="1"/>
  <c r="C33" i="1" s="1"/>
  <c r="F32" i="1"/>
  <c r="F31" i="1" s="1"/>
  <c r="E32" i="1"/>
  <c r="E31" i="1" s="1"/>
  <c r="D32" i="1"/>
  <c r="D31" i="1" s="1"/>
  <c r="C32" i="1"/>
  <c r="C31" i="1" s="1"/>
  <c r="F29" i="1"/>
  <c r="E29" i="1"/>
  <c r="E28" i="1" s="1"/>
  <c r="E27" i="1" s="1"/>
  <c r="D29" i="1"/>
  <c r="C29" i="1"/>
  <c r="F26" i="1"/>
  <c r="F25" i="1" s="1"/>
  <c r="E26" i="1"/>
  <c r="E25" i="1" s="1"/>
  <c r="D26" i="1"/>
  <c r="D25" i="1" s="1"/>
  <c r="C26" i="1"/>
  <c r="C25" i="1" s="1"/>
  <c r="F24" i="1"/>
  <c r="E24" i="1"/>
  <c r="D24" i="1"/>
  <c r="C24" i="1"/>
  <c r="C23" i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C65" i="1" l="1"/>
  <c r="D107" i="1"/>
  <c r="D65" i="1"/>
  <c r="E65" i="1"/>
  <c r="C168" i="1"/>
  <c r="F65" i="1"/>
  <c r="C143" i="1"/>
  <c r="F110" i="1"/>
  <c r="D143" i="1"/>
  <c r="F28" i="1"/>
  <c r="F27" i="1" s="1"/>
  <c r="F143" i="1"/>
  <c r="D28" i="1"/>
  <c r="D27" i="1" s="1"/>
  <c r="E143" i="1"/>
  <c r="F161" i="1"/>
  <c r="C121" i="1"/>
  <c r="C130" i="1"/>
  <c r="C161" i="1"/>
  <c r="E161" i="1"/>
  <c r="D161" i="1"/>
  <c r="C188" i="1"/>
  <c r="E221" i="1"/>
  <c r="C110" i="1"/>
  <c r="E188" i="1"/>
  <c r="F188" i="1"/>
  <c r="D188" i="1"/>
  <c r="F221" i="1"/>
  <c r="E23" i="1"/>
  <c r="E22" i="1" s="1"/>
  <c r="E427" i="1"/>
  <c r="E426" i="1" s="1"/>
  <c r="E90" i="1"/>
  <c r="E80" i="1" s="1"/>
  <c r="D221" i="1"/>
  <c r="C427" i="1"/>
  <c r="C426" i="1" s="1"/>
  <c r="C28" i="1"/>
  <c r="C27" i="1" s="1"/>
  <c r="F130" i="1"/>
  <c r="C221" i="1"/>
  <c r="F427" i="1"/>
  <c r="F426" i="1" s="1"/>
  <c r="D427" i="1"/>
  <c r="D426" i="1" s="1"/>
  <c r="F438" i="1"/>
  <c r="D322" i="1"/>
  <c r="D334" i="1"/>
  <c r="F81" i="1"/>
  <c r="F80" i="1" s="1"/>
  <c r="E322" i="1"/>
  <c r="C322" i="1"/>
  <c r="D90" i="1"/>
  <c r="F322" i="1"/>
  <c r="C334" i="1"/>
  <c r="D81" i="1"/>
  <c r="E334" i="1"/>
  <c r="C351" i="1"/>
  <c r="F334" i="1"/>
  <c r="D351" i="1"/>
  <c r="F351" i="1"/>
  <c r="D368" i="1"/>
  <c r="E351" i="1"/>
  <c r="F368" i="1"/>
  <c r="E389" i="1"/>
  <c r="C368" i="1"/>
  <c r="F23" i="1"/>
  <c r="F22" i="1" s="1"/>
  <c r="E368" i="1"/>
  <c r="F57" i="1"/>
  <c r="E110" i="1"/>
  <c r="E107" i="1" s="1"/>
  <c r="F292" i="1"/>
  <c r="E292" i="1"/>
  <c r="E152" i="1"/>
  <c r="C22" i="1"/>
  <c r="C30" i="1"/>
  <c r="F30" i="1"/>
  <c r="F49" i="1"/>
  <c r="C57" i="1"/>
  <c r="F152" i="1"/>
  <c r="E173" i="1"/>
  <c r="E309" i="1"/>
  <c r="D405" i="1"/>
  <c r="E438" i="1"/>
  <c r="E49" i="1"/>
  <c r="C152" i="1"/>
  <c r="F173" i="1"/>
  <c r="F309" i="1"/>
  <c r="F389" i="1"/>
  <c r="E30" i="1"/>
  <c r="C309" i="1"/>
  <c r="C49" i="1"/>
  <c r="D309" i="1"/>
  <c r="C405" i="1"/>
  <c r="F168" i="1"/>
  <c r="E405" i="1"/>
  <c r="C80" i="1"/>
  <c r="E57" i="1"/>
  <c r="D152" i="1"/>
  <c r="C173" i="1"/>
  <c r="C292" i="1"/>
  <c r="F405" i="1"/>
  <c r="C389" i="1"/>
  <c r="C438" i="1"/>
  <c r="D23" i="1"/>
  <c r="D22" i="1" s="1"/>
  <c r="D49" i="1"/>
  <c r="D57" i="1"/>
  <c r="D292" i="1"/>
  <c r="D168" i="1"/>
  <c r="D438" i="1"/>
  <c r="D30" i="1"/>
  <c r="D173" i="1"/>
  <c r="D389" i="1"/>
  <c r="C107" i="1" l="1"/>
  <c r="C64" i="1" s="1"/>
  <c r="F107" i="1"/>
  <c r="E48" i="1"/>
  <c r="D80" i="1"/>
  <c r="D64" i="1" s="1"/>
  <c r="E220" i="1"/>
  <c r="F48" i="1"/>
  <c r="F64" i="1"/>
  <c r="C333" i="1"/>
  <c r="F142" i="1"/>
  <c r="E333" i="1"/>
  <c r="F220" i="1"/>
  <c r="F333" i="1"/>
  <c r="C48" i="1"/>
  <c r="E64" i="1"/>
  <c r="C220" i="1"/>
  <c r="C142" i="1"/>
  <c r="D48" i="1"/>
  <c r="E142" i="1"/>
  <c r="D220" i="1"/>
  <c r="D333" i="1"/>
  <c r="D142" i="1"/>
  <c r="F447" i="1" l="1"/>
  <c r="E447" i="1"/>
  <c r="C447" i="1"/>
  <c r="D447" i="1"/>
</calcChain>
</file>

<file path=xl/sharedStrings.xml><?xml version="1.0" encoding="utf-8"?>
<sst xmlns="http://schemas.openxmlformats.org/spreadsheetml/2006/main" count="847" uniqueCount="356">
  <si>
    <t>от _____________ № _______</t>
  </si>
  <si>
    <t>"Приложение № 11.1</t>
  </si>
  <si>
    <t>к Решению Совета депутатов ЗАТО г. Североморск</t>
  </si>
  <si>
    <t>от 25.12.2018 № 453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</si>
  <si>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</si>
  <si>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</si>
  <si>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</si>
  <si>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</si>
  <si>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</si>
  <si>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</si>
  <si>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</si>
  <si>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</si>
  <si>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</si>
  <si>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</si>
  <si>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</si>
  <si>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</si>
  <si>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</si>
  <si>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</si>
  <si>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</si>
  <si>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</si>
  <si>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</si>
  <si>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</si>
  <si>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</si>
  <si>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</si>
  <si>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</si>
  <si>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</si>
  <si>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</si>
  <si>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</si>
  <si>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</si>
  <si>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культуры, спорта, молодежной политики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</si>
  <si>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</si>
  <si>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</si>
  <si>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</si>
  <si>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</si>
  <si>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</si>
  <si>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</si>
  <si>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</si>
  <si>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</si>
  <si>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</si>
  <si>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</si>
  <si>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</si>
  <si>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</si>
  <si>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</si>
  <si>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</si>
  <si>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</si>
  <si>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</si>
  <si>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</si>
  <si>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</si>
  <si>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</si>
  <si>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</si>
  <si>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</si>
  <si>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</si>
  <si>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</si>
  <si>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</si>
  <si>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</si>
  <si>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</si>
  <si>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</si>
  <si>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</si>
  <si>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</si>
  <si>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</si>
  <si>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</si>
  <si>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</si>
  <si>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</si>
  <si>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</si>
  <si>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</si>
  <si>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</si>
  <si>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</si>
  <si>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</si>
  <si>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</si>
  <si>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</si>
  <si>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</si>
  <si>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</si>
  <si>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</si>
  <si>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</si>
  <si>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</si>
  <si>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</si>
  <si>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обеспечением проведения оценки рыночной стоимости объектов муниципального фонда</t>
  </si>
  <si>
    <t>03103М2040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</si>
  <si>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</si>
  <si>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03105М2050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</si>
  <si>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</si>
  <si>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</si>
  <si>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</si>
  <si>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</si>
  <si>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</si>
  <si>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</si>
  <si>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</si>
  <si>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</si>
  <si>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</si>
  <si>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</si>
  <si>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</si>
  <si>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</si>
  <si>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</si>
  <si>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</si>
  <si>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</si>
  <si>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</si>
  <si>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</si>
  <si>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</si>
  <si>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</si>
  <si>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</si>
  <si>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</si>
  <si>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</si>
  <si>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</si>
  <si>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</si>
  <si>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</si>
  <si>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</si>
  <si>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</si>
  <si>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</si>
  <si>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</si>
  <si>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</si>
  <si>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</si>
  <si>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</si>
  <si>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</si>
  <si>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</si>
  <si>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</si>
  <si>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</si>
  <si>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</si>
  <si>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</si>
  <si>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</si>
  <si>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</si>
  <si>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</si>
  <si>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</si>
  <si>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</si>
  <si>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</si>
  <si>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</si>
  <si>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</si>
  <si>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</si>
  <si>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</si>
  <si>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</si>
  <si>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</si>
  <si>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</si>
  <si>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</si>
  <si>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</si>
  <si>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</si>
  <si>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</si>
  <si>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</si>
  <si>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</si>
  <si>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</si>
  <si>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</si>
  <si>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</si>
  <si>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</si>
  <si>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</si>
  <si>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</si>
  <si>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</si>
  <si>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</si>
  <si>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</si>
  <si>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</si>
  <si>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</si>
  <si>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</si>
  <si>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</si>
  <si>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</si>
  <si>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</si>
  <si>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</si>
  <si>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</si>
  <si>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</si>
  <si>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</si>
  <si>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</si>
  <si>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</si>
  <si>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</si>
  <si>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</si>
  <si>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</si>
  <si>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</si>
  <si>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</si>
  <si>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</si>
  <si>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</si>
  <si>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по отлову и содержанию безнадзорных животных (субвенция бюджетам муниципальных образований)</t>
  </si>
  <si>
    <t>04603М2730</t>
  </si>
  <si>
    <t>Основное мероприятие 3. " Праздничное оформление улиц и площадей ЗАТО г. Североморск"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</si>
  <si>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</si>
  <si>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</si>
  <si>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</si>
  <si>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</si>
  <si>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</si>
  <si>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</si>
  <si>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</si>
  <si>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</si>
  <si>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</si>
  <si>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</si>
  <si>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</si>
  <si>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</si>
  <si>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</si>
  <si>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</si>
  <si>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</si>
  <si>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</si>
  <si>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</si>
  <si>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</si>
  <si>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</si>
  <si>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</si>
  <si>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</si>
  <si>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</si>
  <si>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</si>
  <si>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</si>
  <si>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</si>
  <si>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</si>
  <si>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</si>
  <si>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</si>
  <si>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</si>
  <si>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</si>
  <si>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</si>
  <si>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</si>
  <si>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</si>
  <si>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</si>
  <si>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</si>
  <si>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</si>
  <si>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</si>
  <si>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</si>
  <si>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</si>
  <si>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</si>
  <si>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</si>
  <si>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</si>
  <si>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</si>
  <si>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</si>
  <si>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</si>
  <si>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</si>
  <si>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</si>
  <si>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</si>
  <si>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</si>
  <si>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</si>
  <si>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</si>
  <si>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</si>
  <si>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</si>
  <si>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</si>
  <si>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</si>
  <si>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</si>
  <si>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</si>
  <si>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</si>
  <si>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</si>
  <si>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</si>
  <si>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</si>
  <si>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</si>
  <si>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</si>
  <si>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</si>
  <si>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</si>
  <si>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</si>
  <si>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</si>
  <si>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</si>
  <si>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</si>
  <si>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</si>
  <si>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</si>
  <si>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</si>
  <si>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</si>
  <si>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</si>
  <si>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</si>
  <si>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</si>
  <si>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</si>
  <si>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</si>
  <si>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</si>
  <si>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</si>
  <si>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</si>
  <si>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</si>
  <si>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</si>
  <si>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</si>
  <si>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</si>
  <si>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</si>
  <si>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</si>
  <si>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</si>
  <si>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</si>
  <si>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</si>
  <si>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</si>
  <si>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</si>
  <si>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</si>
  <si>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</si>
  <si>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</si>
  <si>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</si>
  <si>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</si>
  <si>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</si>
  <si>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</si>
  <si>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</si>
  <si>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</si>
  <si>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</si>
  <si>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</si>
  <si>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</si>
  <si>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</si>
  <si>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</si>
  <si>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</si>
  <si>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</si>
  <si>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</si>
  <si>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</si>
  <si>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</si>
  <si>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</si>
  <si>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</si>
  <si>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</si>
  <si>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</si>
  <si>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</si>
  <si>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</si>
  <si>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</si>
  <si>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</si>
  <si>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</si>
  <si>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</si>
  <si>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</si>
  <si>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</si>
  <si>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</si>
  <si>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</si>
  <si>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</si>
  <si>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</si>
  <si>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</si>
  <si>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</si>
  <si>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</si>
  <si>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</si>
  <si>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</si>
  <si>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</si>
  <si>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</si>
  <si>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</si>
  <si>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</si>
  <si>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</si>
  <si>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</si>
  <si>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</si>
  <si>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</si>
  <si>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</si>
  <si>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</si>
  <si>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</si>
  <si>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</si>
  <si>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</si>
  <si>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</si>
  <si>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</si>
  <si>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</si>
  <si>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</si>
  <si>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</si>
  <si>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</si>
  <si>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</si>
  <si>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</si>
  <si>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</si>
  <si>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 xml:space="preserve">Подпрограмма 6. "Финансовое обеспечение, информационно - методическая и хозяйственная деятельность муниципальных учреждений, подведомственных Управлению культуры, спорта, молодежной политики и международных связей администрации ЗАТО г. Североморск" 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</si>
  <si>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</si>
  <si>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</si>
  <si>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</si>
  <si>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</si>
  <si>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</si>
  <si>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</si>
  <si>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</si>
  <si>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</si>
  <si>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</si>
  <si>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</si>
  <si>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</si>
  <si>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</si>
  <si>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</si>
  <si>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</si>
  <si>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</si>
  <si>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</si>
  <si>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</si>
  <si>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</si>
  <si>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</si>
  <si>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</si>
  <si>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</si>
  <si>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</si>
  <si>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</si>
  <si>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</si>
  <si>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</si>
  <si>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</si>
  <si>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</si>
  <si>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</si>
  <si>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</si>
  <si>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</si>
  <si>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___________________________________ "</t>
  </si>
  <si>
    <t>Администрация  ЗАТО г. Североморск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</si>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</sst>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0" fontId="7" fillId="0" borderId="2">
      <alignment vertical="top" wrapText="1"/>
    </xf>
    <xf numFmtId="4" fontId="11" fillId="4" borderId="5">
      <alignment horizontal="right" vertical="top" shrinkToFit="1"/>
    </xf>
    <xf numFmtId="4" fontId="11" fillId="5" borderId="5">
      <alignment horizontal="right" vertical="top" shrinkToFit="1"/>
    </xf>
    <xf numFmtId="49" fontId="12" fillId="0" borderId="2">
      <alignment horizontal="center" vertical="top" shrinkToFit="1"/>
    </xf>
    <xf numFmtId="49" fontId="12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4" fontId="7" fillId="4" borderId="5">
      <alignment horizontal="right" vertical="top" shrinkToFit="1"/>
    </xf>
    <xf numFmtId="0" fontId="13" fillId="0" borderId="2">
      <alignment horizontal="left" vertical="top" wrapText="1"/>
    </xf>
    <xf numFmtId="0" fontId="7" fillId="0" borderId="2">
      <alignment vertical="top" wrapText="1"/>
    </xf>
    <xf numFmtId="4" fontId="11" fillId="5" borderId="2">
      <alignment horizontal="right" vertical="top" shrinkToFit="1"/>
    </xf>
    <xf numFmtId="49" fontId="14" fillId="0" borderId="6">
      <alignment horizontal="center"/>
    </xf>
    <xf numFmtId="4" fontId="11" fillId="5" borderId="2">
      <alignment horizontal="right" vertical="top" shrinkToFit="1"/>
    </xf>
    <xf numFmtId="0" fontId="15" fillId="0" borderId="0"/>
    <xf numFmtId="0" fontId="15" fillId="6" borderId="0"/>
    <xf numFmtId="0" fontId="16" fillId="0" borderId="0">
      <alignment vertical="top" wrapText="1"/>
    </xf>
    <xf numFmtId="0" fontId="16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164" fontId="3" fillId="0" borderId="0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horizontal="right" wrapText="1"/>
    </xf>
    <xf numFmtId="0" fontId="3" fillId="0" borderId="0" xfId="0" applyFont="1"/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center" wrapText="1"/>
    </xf>
    <xf numFmtId="165" fontId="3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3" fontId="6" fillId="0" borderId="0" xfId="0" applyNumberFormat="1" applyFo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0" fillId="0" borderId="0" xfId="0" applyNumberFormat="1"/>
    <xf numFmtId="49" fontId="3" fillId="0" borderId="3" xfId="0" applyNumberFormat="1" applyFont="1" applyFill="1" applyBorder="1" applyAlignment="1">
      <alignment horizontal="left" vertical="center"/>
    </xf>
    <xf numFmtId="0" fontId="0" fillId="0" borderId="0" xfId="0" applyFill="1"/>
    <xf numFmtId="0" fontId="9" fillId="3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 applyProtection="1">
      <alignment vertical="center" wrapText="1" readingOrder="1"/>
      <protection locked="0"/>
    </xf>
    <xf numFmtId="0" fontId="9" fillId="0" borderId="0" xfId="0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 applyFill="1"/>
    <xf numFmtId="49" fontId="8" fillId="0" borderId="1" xfId="0" applyNumberFormat="1" applyFont="1" applyFill="1" applyBorder="1" applyAlignment="1">
      <alignment vertical="center"/>
    </xf>
    <xf numFmtId="165" fontId="3" fillId="0" borderId="1" xfId="1" applyNumberFormat="1" applyFont="1" applyBorder="1" applyAlignment="1">
      <alignment horizontal="right"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/>
    <xf numFmtId="0" fontId="10" fillId="0" borderId="0" xfId="0" applyFont="1"/>
    <xf numFmtId="165" fontId="10" fillId="0" borderId="0" xfId="0" applyNumberFormat="1" applyFont="1"/>
    <xf numFmtId="0" fontId="3" fillId="0" borderId="0" xfId="0" applyFont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3" fillId="0" borderId="0" xfId="0" applyNumberFormat="1" applyFont="1" applyBorder="1" applyAlignment="1">
      <alignment horizontal="right" wrapText="1"/>
    </xf>
  </cellXfs>
  <cellStyles count="21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8/&#1055;&#1088;&#1080;&#1083;&#1086;&#1078;&#1077;&#1085;&#1080;&#1103;%20&#1082;%20&#1056;&#1077;&#1096;&#1077;&#1085;&#1080;&#1102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9">
          <cell r="G29">
            <v>370000</v>
          </cell>
          <cell r="H29">
            <v>0</v>
          </cell>
          <cell r="I29">
            <v>370000</v>
          </cell>
          <cell r="J29">
            <v>0</v>
          </cell>
        </row>
        <row r="33">
          <cell r="G33">
            <v>150000</v>
          </cell>
          <cell r="H33">
            <v>0</v>
          </cell>
          <cell r="I33">
            <v>150000</v>
          </cell>
          <cell r="J33">
            <v>0</v>
          </cell>
        </row>
        <row r="37">
          <cell r="G37">
            <v>913135.16</v>
          </cell>
          <cell r="H37">
            <v>0</v>
          </cell>
          <cell r="I37">
            <v>900000</v>
          </cell>
          <cell r="J37">
            <v>0</v>
          </cell>
        </row>
        <row r="59">
          <cell r="G59">
            <v>660000</v>
          </cell>
          <cell r="H59">
            <v>0</v>
          </cell>
          <cell r="I59">
            <v>670000</v>
          </cell>
          <cell r="J59">
            <v>0</v>
          </cell>
        </row>
        <row r="62">
          <cell r="G62">
            <v>206500</v>
          </cell>
          <cell r="H62">
            <v>0</v>
          </cell>
          <cell r="I62">
            <v>515000</v>
          </cell>
          <cell r="J62">
            <v>0</v>
          </cell>
        </row>
        <row r="65">
          <cell r="G65">
            <v>130000</v>
          </cell>
          <cell r="H65">
            <v>0</v>
          </cell>
          <cell r="I65">
            <v>130000</v>
          </cell>
          <cell r="J65">
            <v>0</v>
          </cell>
        </row>
        <row r="68">
          <cell r="G68">
            <v>1354100</v>
          </cell>
          <cell r="H68">
            <v>0</v>
          </cell>
          <cell r="I68">
            <v>1355000</v>
          </cell>
          <cell r="J68">
            <v>0</v>
          </cell>
        </row>
        <row r="72">
          <cell r="G72">
            <v>1223100</v>
          </cell>
          <cell r="H72">
            <v>0</v>
          </cell>
          <cell r="I72">
            <v>1303100</v>
          </cell>
          <cell r="J72">
            <v>0</v>
          </cell>
        </row>
        <row r="79">
          <cell r="G79">
            <v>174000</v>
          </cell>
          <cell r="H79">
            <v>0</v>
          </cell>
          <cell r="I79">
            <v>0</v>
          </cell>
          <cell r="J79">
            <v>0</v>
          </cell>
        </row>
        <row r="104">
          <cell r="G104">
            <v>50000</v>
          </cell>
          <cell r="I104">
            <v>50000</v>
          </cell>
        </row>
        <row r="107">
          <cell r="G107">
            <v>10000</v>
          </cell>
          <cell r="H107">
            <v>0</v>
          </cell>
          <cell r="I107">
            <v>10000</v>
          </cell>
          <cell r="J107">
            <v>0</v>
          </cell>
        </row>
        <row r="109">
          <cell r="G109">
            <v>40000</v>
          </cell>
          <cell r="H109">
            <v>0</v>
          </cell>
          <cell r="I109">
            <v>40000</v>
          </cell>
          <cell r="J109">
            <v>0</v>
          </cell>
        </row>
        <row r="112">
          <cell r="G112">
            <v>10000</v>
          </cell>
          <cell r="H112">
            <v>0</v>
          </cell>
          <cell r="I112">
            <v>10000</v>
          </cell>
          <cell r="J112">
            <v>0</v>
          </cell>
        </row>
        <row r="115">
          <cell r="G115">
            <v>30000</v>
          </cell>
          <cell r="H115">
            <v>0</v>
          </cell>
          <cell r="I115">
            <v>30000</v>
          </cell>
          <cell r="J115">
            <v>0</v>
          </cell>
        </row>
        <row r="122">
          <cell r="G122">
            <v>9449.9</v>
          </cell>
          <cell r="H122">
            <v>9449.9</v>
          </cell>
          <cell r="I122">
            <v>9449.9</v>
          </cell>
          <cell r="J122">
            <v>9449.9</v>
          </cell>
        </row>
        <row r="124">
          <cell r="G124">
            <v>5385.11</v>
          </cell>
          <cell r="H124">
            <v>0</v>
          </cell>
          <cell r="I124">
            <v>5385.11</v>
          </cell>
          <cell r="J124">
            <v>0</v>
          </cell>
        </row>
        <row r="152">
          <cell r="G152">
            <v>110000</v>
          </cell>
          <cell r="H152">
            <v>0</v>
          </cell>
          <cell r="I152">
            <v>110000</v>
          </cell>
          <cell r="J152">
            <v>0</v>
          </cell>
        </row>
        <row r="155">
          <cell r="G155">
            <v>198000</v>
          </cell>
          <cell r="H155">
            <v>0</v>
          </cell>
          <cell r="I155">
            <v>200000</v>
          </cell>
          <cell r="J155">
            <v>0</v>
          </cell>
        </row>
        <row r="160">
          <cell r="G160">
            <v>100000</v>
          </cell>
          <cell r="H160">
            <v>0</v>
          </cell>
          <cell r="I160">
            <v>100000</v>
          </cell>
          <cell r="J160">
            <v>0</v>
          </cell>
        </row>
        <row r="171">
          <cell r="G171">
            <v>500000</v>
          </cell>
          <cell r="H171">
            <v>0</v>
          </cell>
          <cell r="I171">
            <v>500000</v>
          </cell>
          <cell r="J171">
            <v>0</v>
          </cell>
        </row>
        <row r="176">
          <cell r="G176">
            <v>300000</v>
          </cell>
          <cell r="H176">
            <v>0</v>
          </cell>
          <cell r="I176">
            <v>300000</v>
          </cell>
          <cell r="J176">
            <v>0</v>
          </cell>
        </row>
        <row r="192">
          <cell r="G192">
            <v>6748720</v>
          </cell>
          <cell r="I192">
            <v>6748720</v>
          </cell>
        </row>
        <row r="219">
          <cell r="G219">
            <v>1400000</v>
          </cell>
          <cell r="H219">
            <v>0</v>
          </cell>
          <cell r="I219">
            <v>1000000</v>
          </cell>
          <cell r="J219">
            <v>0</v>
          </cell>
        </row>
        <row r="225">
          <cell r="G225">
            <v>263700</v>
          </cell>
          <cell r="H225">
            <v>0</v>
          </cell>
          <cell r="I225">
            <v>263700</v>
          </cell>
          <cell r="J225">
            <v>0</v>
          </cell>
        </row>
        <row r="262">
          <cell r="G262">
            <v>553000</v>
          </cell>
          <cell r="H262">
            <v>0</v>
          </cell>
          <cell r="I262">
            <v>553000</v>
          </cell>
          <cell r="J262">
            <v>0</v>
          </cell>
        </row>
        <row r="266">
          <cell r="G266">
            <v>550000</v>
          </cell>
          <cell r="H266">
            <v>0</v>
          </cell>
          <cell r="I266">
            <v>550000</v>
          </cell>
          <cell r="J266">
            <v>0</v>
          </cell>
        </row>
        <row r="271">
          <cell r="G271">
            <v>17880651.780000001</v>
          </cell>
          <cell r="H271">
            <v>0</v>
          </cell>
          <cell r="I271">
            <v>17880651.780000001</v>
          </cell>
          <cell r="J271">
            <v>0</v>
          </cell>
        </row>
        <row r="285">
          <cell r="G285">
            <v>400000</v>
          </cell>
          <cell r="H285">
            <v>0</v>
          </cell>
          <cell r="I285">
            <v>400000</v>
          </cell>
          <cell r="J285">
            <v>0</v>
          </cell>
        </row>
        <row r="290">
          <cell r="G290">
            <v>113000</v>
          </cell>
          <cell r="H290">
            <v>0</v>
          </cell>
          <cell r="I290">
            <v>113000</v>
          </cell>
          <cell r="J290">
            <v>0</v>
          </cell>
        </row>
        <row r="293">
          <cell r="G293">
            <v>29500</v>
          </cell>
          <cell r="H293">
            <v>0</v>
          </cell>
          <cell r="I293">
            <v>29500</v>
          </cell>
          <cell r="J293">
            <v>0</v>
          </cell>
        </row>
        <row r="296">
          <cell r="G296">
            <v>42000</v>
          </cell>
          <cell r="H296">
            <v>0</v>
          </cell>
          <cell r="I296">
            <v>42000</v>
          </cell>
          <cell r="J296">
            <v>0</v>
          </cell>
        </row>
        <row r="299">
          <cell r="G299">
            <v>150400</v>
          </cell>
          <cell r="H299">
            <v>0</v>
          </cell>
          <cell r="I299">
            <v>150400</v>
          </cell>
        </row>
        <row r="305">
          <cell r="G305">
            <v>269200</v>
          </cell>
          <cell r="H305">
            <v>0</v>
          </cell>
          <cell r="I305">
            <v>269200</v>
          </cell>
          <cell r="J305">
            <v>0</v>
          </cell>
        </row>
        <row r="317">
          <cell r="G317">
            <v>30000000</v>
          </cell>
          <cell r="H317">
            <v>0</v>
          </cell>
          <cell r="I317">
            <v>44900000</v>
          </cell>
          <cell r="J317">
            <v>0</v>
          </cell>
        </row>
        <row r="329">
          <cell r="G329">
            <v>50000</v>
          </cell>
          <cell r="H329">
            <v>0</v>
          </cell>
          <cell r="I329">
            <v>50000</v>
          </cell>
          <cell r="J329">
            <v>0</v>
          </cell>
        </row>
        <row r="333">
          <cell r="G333">
            <v>100000</v>
          </cell>
          <cell r="H333">
            <v>0</v>
          </cell>
          <cell r="I333">
            <v>100000</v>
          </cell>
          <cell r="J333">
            <v>0</v>
          </cell>
        </row>
        <row r="343">
          <cell r="G343">
            <v>110000</v>
          </cell>
          <cell r="H343">
            <v>0</v>
          </cell>
          <cell r="I343">
            <v>110000</v>
          </cell>
          <cell r="J343">
            <v>0</v>
          </cell>
        </row>
        <row r="353">
          <cell r="G353">
            <v>100000</v>
          </cell>
          <cell r="H353">
            <v>0</v>
          </cell>
          <cell r="I353">
            <v>100000</v>
          </cell>
          <cell r="J353">
            <v>0</v>
          </cell>
        </row>
        <row r="361">
          <cell r="G361">
            <v>344319.66</v>
          </cell>
          <cell r="H361">
            <v>344319.66</v>
          </cell>
          <cell r="I361">
            <v>344319.66</v>
          </cell>
          <cell r="J361">
            <v>344319.66</v>
          </cell>
        </row>
        <row r="368">
          <cell r="G368">
            <v>9000000</v>
          </cell>
          <cell r="H368">
            <v>0</v>
          </cell>
          <cell r="I368">
            <v>10000000</v>
          </cell>
          <cell r="J368">
            <v>0</v>
          </cell>
        </row>
        <row r="370">
          <cell r="G370">
            <v>17476761.530000001</v>
          </cell>
          <cell r="H370">
            <v>17476761.530000001</v>
          </cell>
          <cell r="I370">
            <v>17476761.530000001</v>
          </cell>
          <cell r="J370">
            <v>17476761.530000001</v>
          </cell>
        </row>
        <row r="373">
          <cell r="G373">
            <v>429921200</v>
          </cell>
          <cell r="H373">
            <v>429921200</v>
          </cell>
          <cell r="I373">
            <v>431712400</v>
          </cell>
          <cell r="J373">
            <v>431712400</v>
          </cell>
        </row>
        <row r="374">
          <cell r="G374">
            <v>107286347.06999999</v>
          </cell>
          <cell r="H374">
            <v>0</v>
          </cell>
          <cell r="I374">
            <v>204159622.69999999</v>
          </cell>
          <cell r="J374">
            <v>0</v>
          </cell>
        </row>
        <row r="376">
          <cell r="G376">
            <v>2337065.5499999998</v>
          </cell>
          <cell r="H376">
            <v>0</v>
          </cell>
          <cell r="I376">
            <v>2337065.5499999998</v>
          </cell>
          <cell r="J376">
            <v>0</v>
          </cell>
        </row>
        <row r="378">
          <cell r="G378">
            <v>56762778.270000003</v>
          </cell>
          <cell r="H378">
            <v>0</v>
          </cell>
          <cell r="I378">
            <v>56762778.270000003</v>
          </cell>
          <cell r="J378">
            <v>0</v>
          </cell>
        </row>
        <row r="380">
          <cell r="G380">
            <v>50388775.950000003</v>
          </cell>
          <cell r="H380">
            <v>0</v>
          </cell>
          <cell r="I380">
            <v>50388775.950000003</v>
          </cell>
          <cell r="J380">
            <v>0</v>
          </cell>
        </row>
        <row r="382">
          <cell r="G382">
            <v>9959284.8300000001</v>
          </cell>
          <cell r="H382">
            <v>0</v>
          </cell>
          <cell r="I382">
            <v>9959284.8300000001</v>
          </cell>
          <cell r="J382">
            <v>0</v>
          </cell>
        </row>
        <row r="386">
          <cell r="G386">
            <v>100000</v>
          </cell>
          <cell r="I386">
            <v>100000</v>
          </cell>
        </row>
        <row r="398">
          <cell r="G398">
            <v>4500000</v>
          </cell>
          <cell r="H398">
            <v>0</v>
          </cell>
          <cell r="I398">
            <v>5000000</v>
          </cell>
          <cell r="J398">
            <v>0</v>
          </cell>
        </row>
        <row r="402">
          <cell r="G402">
            <v>510106900</v>
          </cell>
          <cell r="H402">
            <v>510106900</v>
          </cell>
          <cell r="I402">
            <v>514354700</v>
          </cell>
          <cell r="J402">
            <v>514354700</v>
          </cell>
        </row>
        <row r="404">
          <cell r="G404">
            <v>0</v>
          </cell>
          <cell r="H404">
            <v>0</v>
          </cell>
          <cell r="I404">
            <v>0</v>
          </cell>
          <cell r="J404">
            <v>0</v>
          </cell>
        </row>
        <row r="406">
          <cell r="G406">
            <v>13701700</v>
          </cell>
          <cell r="H406">
            <v>0</v>
          </cell>
          <cell r="I406">
            <v>13701700</v>
          </cell>
          <cell r="J406">
            <v>0</v>
          </cell>
        </row>
        <row r="408">
          <cell r="G408">
            <v>57381503.32</v>
          </cell>
          <cell r="H408">
            <v>0</v>
          </cell>
          <cell r="I408">
            <v>57381503.32</v>
          </cell>
          <cell r="J408">
            <v>0</v>
          </cell>
        </row>
        <row r="410">
          <cell r="G410">
            <v>32531483.399999999</v>
          </cell>
          <cell r="H410">
            <v>0</v>
          </cell>
          <cell r="I410">
            <v>32531483.399999999</v>
          </cell>
          <cell r="J410">
            <v>0</v>
          </cell>
        </row>
        <row r="412">
          <cell r="G412">
            <v>850000</v>
          </cell>
          <cell r="H412">
            <v>0</v>
          </cell>
          <cell r="I412">
            <v>850000</v>
          </cell>
          <cell r="J412">
            <v>0</v>
          </cell>
        </row>
        <row r="417">
          <cell r="G417">
            <v>100000</v>
          </cell>
          <cell r="H417">
            <v>0</v>
          </cell>
          <cell r="I417">
            <v>100000</v>
          </cell>
          <cell r="J417">
            <v>0</v>
          </cell>
        </row>
        <row r="421">
          <cell r="G421">
            <v>2069200</v>
          </cell>
          <cell r="H421">
            <v>2069200</v>
          </cell>
          <cell r="I421">
            <v>2069200</v>
          </cell>
          <cell r="J421">
            <v>2069200</v>
          </cell>
        </row>
        <row r="423">
          <cell r="G423">
            <v>27336200</v>
          </cell>
          <cell r="H423">
            <v>27336200</v>
          </cell>
          <cell r="I423">
            <v>27336200</v>
          </cell>
          <cell r="J423">
            <v>27336200</v>
          </cell>
        </row>
        <row r="425">
          <cell r="G425">
            <v>3970000</v>
          </cell>
          <cell r="H425">
            <v>0</v>
          </cell>
          <cell r="I425">
            <v>3970000</v>
          </cell>
          <cell r="J425">
            <v>0</v>
          </cell>
        </row>
        <row r="432">
          <cell r="G432">
            <v>1300000</v>
          </cell>
          <cell r="I432">
            <v>1400000</v>
          </cell>
        </row>
        <row r="434">
          <cell r="G434">
            <v>2938975.31</v>
          </cell>
          <cell r="H434">
            <v>2938975.31</v>
          </cell>
          <cell r="I434">
            <v>2938975.31</v>
          </cell>
          <cell r="J434">
            <v>2938975.31</v>
          </cell>
        </row>
        <row r="435">
          <cell r="G435">
            <v>107287935.53</v>
          </cell>
          <cell r="H435">
            <v>0</v>
          </cell>
          <cell r="I435">
            <v>107287935.53</v>
          </cell>
          <cell r="J435">
            <v>0</v>
          </cell>
        </row>
        <row r="437">
          <cell r="G437">
            <v>7944057</v>
          </cell>
          <cell r="H437">
            <v>0</v>
          </cell>
          <cell r="I437">
            <v>7944057</v>
          </cell>
          <cell r="J437">
            <v>0</v>
          </cell>
        </row>
        <row r="439">
          <cell r="G439">
            <v>9251753.5399999991</v>
          </cell>
          <cell r="H439">
            <v>0</v>
          </cell>
          <cell r="I439">
            <v>9251753.5399999991</v>
          </cell>
          <cell r="J439">
            <v>0</v>
          </cell>
        </row>
        <row r="441">
          <cell r="G441">
            <v>6361356.1299999999</v>
          </cell>
          <cell r="H441">
            <v>0</v>
          </cell>
          <cell r="I441">
            <v>6361356.1299999999</v>
          </cell>
          <cell r="J441">
            <v>0</v>
          </cell>
        </row>
        <row r="444">
          <cell r="G444">
            <v>1674800.68</v>
          </cell>
          <cell r="I444">
            <v>1674800.68</v>
          </cell>
        </row>
        <row r="447">
          <cell r="G447">
            <v>300000</v>
          </cell>
          <cell r="I447">
            <v>300000</v>
          </cell>
        </row>
        <row r="452">
          <cell r="G452">
            <v>2122717</v>
          </cell>
          <cell r="H452">
            <v>2122717</v>
          </cell>
          <cell r="I452">
            <v>2122717</v>
          </cell>
          <cell r="J452">
            <v>2122717</v>
          </cell>
        </row>
        <row r="455">
          <cell r="G455">
            <v>712790.65</v>
          </cell>
          <cell r="I455">
            <v>712790.65</v>
          </cell>
        </row>
        <row r="456">
          <cell r="G456">
            <v>3700000</v>
          </cell>
          <cell r="H456">
            <v>0</v>
          </cell>
          <cell r="I456">
            <v>3700000</v>
          </cell>
          <cell r="J456">
            <v>0</v>
          </cell>
        </row>
        <row r="458">
          <cell r="G458">
            <v>100000</v>
          </cell>
          <cell r="H458">
            <v>0</v>
          </cell>
          <cell r="I458">
            <v>100000</v>
          </cell>
          <cell r="J458">
            <v>0</v>
          </cell>
        </row>
        <row r="463">
          <cell r="G463">
            <v>1209648.78</v>
          </cell>
          <cell r="H463">
            <v>0</v>
          </cell>
          <cell r="I463">
            <v>1209648.78</v>
          </cell>
          <cell r="J463">
            <v>0</v>
          </cell>
        </row>
        <row r="471">
          <cell r="G471">
            <v>290000</v>
          </cell>
          <cell r="H471">
            <v>0</v>
          </cell>
          <cell r="I471">
            <v>290000</v>
          </cell>
          <cell r="J471">
            <v>0</v>
          </cell>
        </row>
        <row r="473">
          <cell r="G473">
            <v>24300</v>
          </cell>
          <cell r="H473">
            <v>0</v>
          </cell>
          <cell r="I473">
            <v>24300</v>
          </cell>
          <cell r="J473">
            <v>0</v>
          </cell>
        </row>
        <row r="475">
          <cell r="G475">
            <v>2400000</v>
          </cell>
          <cell r="H475">
            <v>0</v>
          </cell>
          <cell r="I475">
            <v>2400000</v>
          </cell>
          <cell r="J475">
            <v>0</v>
          </cell>
        </row>
        <row r="477">
          <cell r="G477">
            <v>1000000</v>
          </cell>
          <cell r="H477">
            <v>0</v>
          </cell>
          <cell r="I477">
            <v>1000000</v>
          </cell>
          <cell r="J477">
            <v>0</v>
          </cell>
        </row>
        <row r="479">
          <cell r="G479">
            <v>75700</v>
          </cell>
          <cell r="H479">
            <v>0</v>
          </cell>
          <cell r="I479">
            <v>75700</v>
          </cell>
          <cell r="J479">
            <v>0</v>
          </cell>
        </row>
        <row r="484">
          <cell r="G484">
            <v>717000</v>
          </cell>
          <cell r="H484">
            <v>0</v>
          </cell>
          <cell r="I484">
            <v>717000</v>
          </cell>
          <cell r="J484">
            <v>0</v>
          </cell>
        </row>
        <row r="486">
          <cell r="G486">
            <v>37805844.439999998</v>
          </cell>
          <cell r="H486">
            <v>0</v>
          </cell>
          <cell r="I486">
            <v>37805844.439999998</v>
          </cell>
          <cell r="J486">
            <v>0</v>
          </cell>
        </row>
        <row r="488">
          <cell r="G488">
            <v>435000</v>
          </cell>
          <cell r="H488">
            <v>0</v>
          </cell>
          <cell r="I488">
            <v>435000</v>
          </cell>
          <cell r="J488">
            <v>0</v>
          </cell>
        </row>
        <row r="490">
          <cell r="G490">
            <v>342903.05</v>
          </cell>
          <cell r="H490">
            <v>0</v>
          </cell>
          <cell r="I490">
            <v>342903.05</v>
          </cell>
          <cell r="J490">
            <v>0</v>
          </cell>
        </row>
        <row r="492">
          <cell r="G492">
            <v>1423940.11</v>
          </cell>
          <cell r="H492">
            <v>0</v>
          </cell>
          <cell r="I492">
            <v>1423940.11</v>
          </cell>
          <cell r="J492">
            <v>0</v>
          </cell>
        </row>
        <row r="497">
          <cell r="G497">
            <v>261000</v>
          </cell>
          <cell r="H497">
            <v>0</v>
          </cell>
          <cell r="I497">
            <v>261000</v>
          </cell>
          <cell r="J497">
            <v>0</v>
          </cell>
        </row>
        <row r="499">
          <cell r="G499">
            <v>16065856.800000001</v>
          </cell>
          <cell r="H499">
            <v>0</v>
          </cell>
          <cell r="I499">
            <v>16065856.800000001</v>
          </cell>
          <cell r="J499">
            <v>0</v>
          </cell>
        </row>
        <row r="501">
          <cell r="G501">
            <v>255800</v>
          </cell>
          <cell r="H501">
            <v>0</v>
          </cell>
          <cell r="I501">
            <v>255800</v>
          </cell>
          <cell r="J501">
            <v>0</v>
          </cell>
        </row>
        <row r="503">
          <cell r="G503">
            <v>431761.82</v>
          </cell>
          <cell r="H503">
            <v>0</v>
          </cell>
          <cell r="I503">
            <v>431761.82</v>
          </cell>
          <cell r="J503">
            <v>0</v>
          </cell>
        </row>
        <row r="505">
          <cell r="G505">
            <v>2334185.38</v>
          </cell>
          <cell r="H505">
            <v>0</v>
          </cell>
          <cell r="I505">
            <v>2334185.38</v>
          </cell>
          <cell r="J505">
            <v>0</v>
          </cell>
        </row>
        <row r="508">
          <cell r="G508">
            <v>122000</v>
          </cell>
          <cell r="H508">
            <v>0</v>
          </cell>
          <cell r="I508">
            <v>122000</v>
          </cell>
          <cell r="J508">
            <v>0</v>
          </cell>
        </row>
        <row r="510">
          <cell r="G510">
            <v>13357139</v>
          </cell>
          <cell r="H510">
            <v>0</v>
          </cell>
          <cell r="I510">
            <v>13357139</v>
          </cell>
          <cell r="J510">
            <v>0</v>
          </cell>
        </row>
        <row r="514">
          <cell r="G514">
            <v>1570125.33</v>
          </cell>
          <cell r="H514">
            <v>0</v>
          </cell>
          <cell r="I514">
            <v>1570125.33</v>
          </cell>
          <cell r="J514">
            <v>0</v>
          </cell>
        </row>
        <row r="516">
          <cell r="G516">
            <v>1622886.85</v>
          </cell>
          <cell r="H516">
            <v>0</v>
          </cell>
          <cell r="I516">
            <v>1622886.85</v>
          </cell>
          <cell r="J516">
            <v>0</v>
          </cell>
        </row>
        <row r="520">
          <cell r="G520">
            <v>500000</v>
          </cell>
          <cell r="H520">
            <v>0</v>
          </cell>
          <cell r="I520">
            <v>500000</v>
          </cell>
          <cell r="J520">
            <v>0</v>
          </cell>
        </row>
        <row r="522">
          <cell r="G522">
            <v>8297190</v>
          </cell>
          <cell r="H522">
            <v>0</v>
          </cell>
          <cell r="I522">
            <v>8297190</v>
          </cell>
          <cell r="J522">
            <v>0</v>
          </cell>
        </row>
        <row r="525">
          <cell r="G525">
            <v>70000</v>
          </cell>
          <cell r="I525">
            <v>70000</v>
          </cell>
        </row>
        <row r="527">
          <cell r="G527">
            <v>220500</v>
          </cell>
          <cell r="I527">
            <v>220500</v>
          </cell>
        </row>
        <row r="529">
          <cell r="G529">
            <v>949310</v>
          </cell>
          <cell r="I529">
            <v>949310</v>
          </cell>
        </row>
        <row r="535">
          <cell r="G535">
            <v>2054000</v>
          </cell>
          <cell r="H535">
            <v>2054000</v>
          </cell>
          <cell r="I535">
            <v>2026600</v>
          </cell>
          <cell r="J535">
            <v>2026600</v>
          </cell>
        </row>
        <row r="537">
          <cell r="G537">
            <v>35200</v>
          </cell>
          <cell r="H537">
            <v>35200</v>
          </cell>
          <cell r="I537">
            <v>36200</v>
          </cell>
          <cell r="J537">
            <v>36200</v>
          </cell>
        </row>
        <row r="539">
          <cell r="G539">
            <v>628100</v>
          </cell>
          <cell r="H539">
            <v>628100</v>
          </cell>
          <cell r="I539">
            <v>628100</v>
          </cell>
          <cell r="J539">
            <v>628100</v>
          </cell>
        </row>
        <row r="545">
          <cell r="G545">
            <v>585500</v>
          </cell>
          <cell r="H545">
            <v>585500</v>
          </cell>
          <cell r="I545">
            <v>585500</v>
          </cell>
          <cell r="J545">
            <v>585500</v>
          </cell>
        </row>
        <row r="548">
          <cell r="G548">
            <v>23418700</v>
          </cell>
          <cell r="H548">
            <v>23418700</v>
          </cell>
          <cell r="I548">
            <v>23418700</v>
          </cell>
          <cell r="J548">
            <v>23418700</v>
          </cell>
        </row>
        <row r="552">
          <cell r="G552">
            <v>32298700</v>
          </cell>
          <cell r="H552">
            <v>32298700</v>
          </cell>
          <cell r="I552">
            <v>31226100</v>
          </cell>
          <cell r="J552">
            <v>31226100</v>
          </cell>
        </row>
        <row r="555">
          <cell r="G555">
            <v>59000</v>
          </cell>
          <cell r="H555">
            <v>59000</v>
          </cell>
          <cell r="I555">
            <v>78600</v>
          </cell>
          <cell r="J555">
            <v>78600</v>
          </cell>
        </row>
        <row r="558">
          <cell r="G558">
            <v>6621999.9999999991</v>
          </cell>
          <cell r="H558">
            <v>6621999.9999999991</v>
          </cell>
          <cell r="I558">
            <v>6817999.9999999991</v>
          </cell>
          <cell r="J558">
            <v>6817999.9999999991</v>
          </cell>
        </row>
        <row r="575">
          <cell r="G575">
            <v>40000</v>
          </cell>
          <cell r="H575">
            <v>0</v>
          </cell>
          <cell r="I575">
            <v>40000</v>
          </cell>
          <cell r="J575">
            <v>0</v>
          </cell>
        </row>
        <row r="579">
          <cell r="G579">
            <v>70000</v>
          </cell>
          <cell r="H579">
            <v>0</v>
          </cell>
          <cell r="I579">
            <v>70000</v>
          </cell>
          <cell r="J579">
            <v>0</v>
          </cell>
        </row>
        <row r="599">
          <cell r="G599">
            <v>56000</v>
          </cell>
          <cell r="H599">
            <v>0</v>
          </cell>
          <cell r="I599">
            <v>56000</v>
          </cell>
          <cell r="J599">
            <v>0</v>
          </cell>
        </row>
        <row r="603">
          <cell r="G603">
            <v>76832.840000000011</v>
          </cell>
          <cell r="H603">
            <v>0</v>
          </cell>
          <cell r="I603">
            <v>76832.840000000011</v>
          </cell>
          <cell r="J603">
            <v>0</v>
          </cell>
        </row>
        <row r="611">
          <cell r="G611">
            <v>1571000</v>
          </cell>
          <cell r="H611">
            <v>0</v>
          </cell>
          <cell r="I611">
            <v>1771000</v>
          </cell>
          <cell r="J611">
            <v>0</v>
          </cell>
        </row>
        <row r="613">
          <cell r="G613">
            <v>2782004.53</v>
          </cell>
          <cell r="H613">
            <v>2782004.53</v>
          </cell>
          <cell r="I613">
            <v>2782004.53</v>
          </cell>
          <cell r="J613">
            <v>2782004.53</v>
          </cell>
        </row>
        <row r="615">
          <cell r="G615">
            <v>85390534.349999994</v>
          </cell>
          <cell r="H615">
            <v>0</v>
          </cell>
          <cell r="I615">
            <v>85390534.349999994</v>
          </cell>
          <cell r="J615">
            <v>0</v>
          </cell>
        </row>
        <row r="617">
          <cell r="G617">
            <v>5954600</v>
          </cell>
          <cell r="H617">
            <v>0</v>
          </cell>
          <cell r="I617">
            <v>5954600</v>
          </cell>
          <cell r="J617">
            <v>0</v>
          </cell>
        </row>
        <row r="619">
          <cell r="G619">
            <v>2645900</v>
          </cell>
          <cell r="H619">
            <v>0</v>
          </cell>
          <cell r="I619">
            <v>2645900</v>
          </cell>
          <cell r="J619">
            <v>0</v>
          </cell>
        </row>
        <row r="621">
          <cell r="G621">
            <v>3262327.5</v>
          </cell>
          <cell r="H621">
            <v>0</v>
          </cell>
          <cell r="I621">
            <v>3262327.5</v>
          </cell>
          <cell r="J621">
            <v>0</v>
          </cell>
        </row>
        <row r="623">
          <cell r="G623">
            <v>1585349.52</v>
          </cell>
          <cell r="H623">
            <v>0</v>
          </cell>
          <cell r="I623">
            <v>1585349.52</v>
          </cell>
          <cell r="J623">
            <v>0</v>
          </cell>
        </row>
        <row r="632">
          <cell r="G632">
            <v>153000</v>
          </cell>
          <cell r="H632">
            <v>0</v>
          </cell>
          <cell r="I632">
            <v>153000</v>
          </cell>
          <cell r="J632">
            <v>0</v>
          </cell>
        </row>
        <row r="640">
          <cell r="G640">
            <v>100400</v>
          </cell>
          <cell r="I640">
            <v>100400</v>
          </cell>
        </row>
        <row r="642">
          <cell r="G642">
            <v>577700</v>
          </cell>
          <cell r="I642">
            <v>577700</v>
          </cell>
        </row>
        <row r="646">
          <cell r="G646">
            <v>800000</v>
          </cell>
          <cell r="H646">
            <v>0</v>
          </cell>
          <cell r="I646">
            <v>800000</v>
          </cell>
          <cell r="J646">
            <v>0</v>
          </cell>
        </row>
        <row r="648">
          <cell r="G648">
            <v>365245</v>
          </cell>
          <cell r="H648">
            <v>365245</v>
          </cell>
          <cell r="I648">
            <v>365245</v>
          </cell>
          <cell r="J648">
            <v>365245</v>
          </cell>
        </row>
        <row r="650">
          <cell r="G650">
            <v>52937405.950000003</v>
          </cell>
          <cell r="H650">
            <v>0</v>
          </cell>
          <cell r="I650">
            <v>52937405.950000003</v>
          </cell>
          <cell r="J650">
            <v>0</v>
          </cell>
        </row>
        <row r="652">
          <cell r="G652">
            <v>4908800</v>
          </cell>
          <cell r="H652">
            <v>0</v>
          </cell>
          <cell r="I652">
            <v>4908800</v>
          </cell>
          <cell r="J652">
            <v>0</v>
          </cell>
        </row>
        <row r="654">
          <cell r="G654">
            <v>4380200</v>
          </cell>
          <cell r="H654">
            <v>0</v>
          </cell>
          <cell r="I654">
            <v>4380200</v>
          </cell>
          <cell r="J654">
            <v>0</v>
          </cell>
        </row>
        <row r="656">
          <cell r="G656">
            <v>3233703.04</v>
          </cell>
          <cell r="H656">
            <v>0</v>
          </cell>
          <cell r="I656">
            <v>3233703.04</v>
          </cell>
          <cell r="J656">
            <v>0</v>
          </cell>
        </row>
        <row r="658">
          <cell r="G658">
            <v>36108.129999999997</v>
          </cell>
          <cell r="H658">
            <v>36108.129999999997</v>
          </cell>
          <cell r="I658">
            <v>36108.129999999997</v>
          </cell>
          <cell r="J658">
            <v>36108.129999999997</v>
          </cell>
        </row>
        <row r="662">
          <cell r="G662">
            <v>208138.05</v>
          </cell>
          <cell r="H662">
            <v>0</v>
          </cell>
          <cell r="I662">
            <v>208138.05</v>
          </cell>
          <cell r="J662">
            <v>0</v>
          </cell>
        </row>
        <row r="671">
          <cell r="G671">
            <v>1143000</v>
          </cell>
          <cell r="H671">
            <v>0</v>
          </cell>
          <cell r="I671">
            <v>1343000</v>
          </cell>
          <cell r="J671">
            <v>0</v>
          </cell>
        </row>
        <row r="673">
          <cell r="G673">
            <v>648721</v>
          </cell>
          <cell r="H673">
            <v>648721</v>
          </cell>
          <cell r="I673">
            <v>648721</v>
          </cell>
          <cell r="J673">
            <v>648721</v>
          </cell>
        </row>
        <row r="675">
          <cell r="G675">
            <v>67649054.689999998</v>
          </cell>
          <cell r="H675">
            <v>0</v>
          </cell>
          <cell r="I675">
            <v>67649054.689999998</v>
          </cell>
          <cell r="J675">
            <v>0</v>
          </cell>
        </row>
        <row r="677">
          <cell r="G677">
            <v>7605700</v>
          </cell>
          <cell r="H677">
            <v>0</v>
          </cell>
          <cell r="I677">
            <v>7605700</v>
          </cell>
          <cell r="J677">
            <v>0</v>
          </cell>
        </row>
        <row r="679">
          <cell r="G679">
            <v>6989600</v>
          </cell>
          <cell r="H679">
            <v>0</v>
          </cell>
          <cell r="I679">
            <v>6989600</v>
          </cell>
          <cell r="J679">
            <v>0</v>
          </cell>
        </row>
        <row r="681">
          <cell r="G681">
            <v>8117239</v>
          </cell>
          <cell r="H681">
            <v>0</v>
          </cell>
          <cell r="I681">
            <v>8117239</v>
          </cell>
          <cell r="J681">
            <v>0</v>
          </cell>
        </row>
        <row r="684">
          <cell r="G684">
            <v>144000</v>
          </cell>
          <cell r="I684">
            <v>144000</v>
          </cell>
        </row>
        <row r="685">
          <cell r="G685">
            <v>369679.31</v>
          </cell>
          <cell r="H685">
            <v>0</v>
          </cell>
          <cell r="I685">
            <v>369679.31</v>
          </cell>
          <cell r="J685">
            <v>0</v>
          </cell>
        </row>
        <row r="689">
          <cell r="G689">
            <v>310000</v>
          </cell>
          <cell r="I689">
            <v>310000</v>
          </cell>
        </row>
        <row r="694">
          <cell r="G694">
            <v>250000</v>
          </cell>
          <cell r="H694">
            <v>0</v>
          </cell>
          <cell r="I694">
            <v>250000</v>
          </cell>
          <cell r="J694">
            <v>0</v>
          </cell>
        </row>
        <row r="696">
          <cell r="G696">
            <v>13026360</v>
          </cell>
          <cell r="H696">
            <v>0</v>
          </cell>
          <cell r="I696">
            <v>13026360</v>
          </cell>
          <cell r="J696">
            <v>0</v>
          </cell>
        </row>
        <row r="698">
          <cell r="G698">
            <v>862400</v>
          </cell>
          <cell r="H698">
            <v>0</v>
          </cell>
          <cell r="I698">
            <v>862400</v>
          </cell>
          <cell r="J698">
            <v>0</v>
          </cell>
        </row>
        <row r="700">
          <cell r="G700">
            <v>1016900</v>
          </cell>
          <cell r="H700">
            <v>0</v>
          </cell>
          <cell r="I700">
            <v>1016900</v>
          </cell>
          <cell r="J700">
            <v>0</v>
          </cell>
        </row>
        <row r="702">
          <cell r="G702">
            <v>735040</v>
          </cell>
          <cell r="H702">
            <v>0</v>
          </cell>
          <cell r="I702">
            <v>735040</v>
          </cell>
          <cell r="J702">
            <v>0</v>
          </cell>
        </row>
        <row r="708">
          <cell r="G708">
            <v>72000</v>
          </cell>
          <cell r="H708">
            <v>0</v>
          </cell>
          <cell r="I708">
            <v>72000</v>
          </cell>
          <cell r="J708">
            <v>0</v>
          </cell>
        </row>
        <row r="712">
          <cell r="G712">
            <v>9000</v>
          </cell>
          <cell r="H712">
            <v>0</v>
          </cell>
          <cell r="I712">
            <v>9000</v>
          </cell>
          <cell r="J712">
            <v>0</v>
          </cell>
        </row>
        <row r="716">
          <cell r="G716">
            <v>350000</v>
          </cell>
          <cell r="H716">
            <v>0</v>
          </cell>
          <cell r="I716">
            <v>350000</v>
          </cell>
          <cell r="J716">
            <v>0</v>
          </cell>
        </row>
        <row r="718">
          <cell r="G718">
            <v>15924918</v>
          </cell>
          <cell r="H718">
            <v>0</v>
          </cell>
          <cell r="I718">
            <v>15924918</v>
          </cell>
          <cell r="J718">
            <v>0</v>
          </cell>
        </row>
        <row r="720">
          <cell r="G720">
            <v>297200</v>
          </cell>
          <cell r="H720">
            <v>0</v>
          </cell>
          <cell r="I720">
            <v>297200</v>
          </cell>
          <cell r="J720">
            <v>0</v>
          </cell>
        </row>
        <row r="722">
          <cell r="G722">
            <v>300000</v>
          </cell>
          <cell r="H722">
            <v>0</v>
          </cell>
          <cell r="I722">
            <v>300000</v>
          </cell>
          <cell r="J722">
            <v>0</v>
          </cell>
        </row>
        <row r="724">
          <cell r="G724">
            <v>1022582</v>
          </cell>
          <cell r="H724">
            <v>0</v>
          </cell>
          <cell r="I724">
            <v>1022582</v>
          </cell>
          <cell r="J724">
            <v>0</v>
          </cell>
        </row>
        <row r="731">
          <cell r="G731">
            <v>411000</v>
          </cell>
          <cell r="I731">
            <v>411000</v>
          </cell>
        </row>
        <row r="733">
          <cell r="G733">
            <v>17273686</v>
          </cell>
          <cell r="I733">
            <v>17273686</v>
          </cell>
        </row>
        <row r="734">
          <cell r="G734">
            <v>1224900</v>
          </cell>
          <cell r="H734">
            <v>0</v>
          </cell>
          <cell r="I734">
            <v>1224900</v>
          </cell>
          <cell r="J734">
            <v>0</v>
          </cell>
        </row>
        <row r="736">
          <cell r="G736">
            <v>487700</v>
          </cell>
          <cell r="H736">
            <v>0</v>
          </cell>
          <cell r="I736">
            <v>487700</v>
          </cell>
          <cell r="J736">
            <v>0</v>
          </cell>
        </row>
        <row r="738">
          <cell r="G738">
            <v>5404214</v>
          </cell>
          <cell r="H738">
            <v>0</v>
          </cell>
          <cell r="I738">
            <v>5404214</v>
          </cell>
          <cell r="J738">
            <v>0</v>
          </cell>
        </row>
        <row r="757">
          <cell r="G757">
            <v>124700</v>
          </cell>
          <cell r="H757">
            <v>0</v>
          </cell>
          <cell r="I757">
            <v>124700</v>
          </cell>
          <cell r="J757">
            <v>0</v>
          </cell>
        </row>
        <row r="761">
          <cell r="G761">
            <v>250123.55</v>
          </cell>
          <cell r="H761">
            <v>0</v>
          </cell>
          <cell r="I761">
            <v>250900.32</v>
          </cell>
          <cell r="J761">
            <v>0</v>
          </cell>
        </row>
        <row r="777">
          <cell r="G777">
            <v>286900</v>
          </cell>
          <cell r="I777">
            <v>286900</v>
          </cell>
        </row>
        <row r="779">
          <cell r="G779">
            <v>15500</v>
          </cell>
          <cell r="H779">
            <v>0</v>
          </cell>
          <cell r="I779">
            <v>15500</v>
          </cell>
          <cell r="J779">
            <v>0</v>
          </cell>
        </row>
        <row r="783">
          <cell r="G783">
            <v>217901.14</v>
          </cell>
          <cell r="H783">
            <v>0</v>
          </cell>
          <cell r="I783">
            <v>217901.14</v>
          </cell>
          <cell r="J783">
            <v>0</v>
          </cell>
        </row>
        <row r="816">
          <cell r="G816">
            <v>600000</v>
          </cell>
          <cell r="H816">
            <v>0</v>
          </cell>
          <cell r="I816">
            <v>600000</v>
          </cell>
          <cell r="J816">
            <v>0</v>
          </cell>
        </row>
        <row r="819">
          <cell r="G819">
            <v>150000</v>
          </cell>
          <cell r="H819">
            <v>0</v>
          </cell>
          <cell r="I819">
            <v>150000</v>
          </cell>
          <cell r="J819">
            <v>0</v>
          </cell>
        </row>
        <row r="822">
          <cell r="G822">
            <v>104400</v>
          </cell>
          <cell r="H822">
            <v>0</v>
          </cell>
          <cell r="I822">
            <v>104400</v>
          </cell>
          <cell r="J822">
            <v>0</v>
          </cell>
        </row>
        <row r="830">
          <cell r="G830">
            <v>10345720</v>
          </cell>
          <cell r="H830">
            <v>10345720</v>
          </cell>
          <cell r="I830">
            <v>10894562.5</v>
          </cell>
          <cell r="J830">
            <v>10894562.5</v>
          </cell>
        </row>
        <row r="832">
          <cell r="G832">
            <v>18920</v>
          </cell>
          <cell r="H832">
            <v>18920</v>
          </cell>
          <cell r="I832">
            <v>19480</v>
          </cell>
          <cell r="J832">
            <v>19480</v>
          </cell>
        </row>
        <row r="840">
          <cell r="G840">
            <v>10000000</v>
          </cell>
          <cell r="I840">
            <v>10000000</v>
          </cell>
        </row>
        <row r="843">
          <cell r="G843">
            <v>300000</v>
          </cell>
        </row>
        <row r="853">
          <cell r="I853">
            <v>1046410</v>
          </cell>
        </row>
        <row r="857">
          <cell r="G857">
            <v>105075000</v>
          </cell>
          <cell r="H857">
            <v>0</v>
          </cell>
          <cell r="I857">
            <v>110000000</v>
          </cell>
          <cell r="J857">
            <v>0</v>
          </cell>
        </row>
        <row r="859">
          <cell r="G859">
            <v>6079620</v>
          </cell>
          <cell r="H859">
            <v>0</v>
          </cell>
          <cell r="I859">
            <v>11079620</v>
          </cell>
          <cell r="J859">
            <v>0</v>
          </cell>
        </row>
        <row r="861">
          <cell r="G861">
            <v>0</v>
          </cell>
          <cell r="H861">
            <v>0</v>
          </cell>
          <cell r="I861">
            <v>184660</v>
          </cell>
          <cell r="J861">
            <v>0</v>
          </cell>
        </row>
        <row r="867">
          <cell r="G867">
            <v>3845000</v>
          </cell>
          <cell r="H867">
            <v>0</v>
          </cell>
          <cell r="I867">
            <v>3845000</v>
          </cell>
          <cell r="J867">
            <v>0</v>
          </cell>
        </row>
        <row r="873">
          <cell r="G873">
            <v>104100</v>
          </cell>
          <cell r="H873">
            <v>104100</v>
          </cell>
          <cell r="I873">
            <v>107100</v>
          </cell>
          <cell r="J873">
            <v>107100</v>
          </cell>
        </row>
        <row r="881">
          <cell r="G881">
            <v>500000</v>
          </cell>
          <cell r="I881">
            <v>1000000</v>
          </cell>
        </row>
        <row r="883">
          <cell r="G883">
            <v>3000000</v>
          </cell>
          <cell r="H883">
            <v>0</v>
          </cell>
          <cell r="I883">
            <v>6524000</v>
          </cell>
          <cell r="J883">
            <v>0</v>
          </cell>
        </row>
        <row r="885">
          <cell r="G885">
            <v>100000</v>
          </cell>
          <cell r="H885">
            <v>0</v>
          </cell>
          <cell r="I885">
            <v>100000</v>
          </cell>
          <cell r="J885">
            <v>0</v>
          </cell>
        </row>
        <row r="891">
          <cell r="G891">
            <v>22500</v>
          </cell>
          <cell r="H891">
            <v>0</v>
          </cell>
          <cell r="I891">
            <v>22500</v>
          </cell>
          <cell r="J891">
            <v>0</v>
          </cell>
        </row>
        <row r="893">
          <cell r="G893">
            <v>200000</v>
          </cell>
          <cell r="H893">
            <v>0</v>
          </cell>
          <cell r="I893">
            <v>200000</v>
          </cell>
          <cell r="J893">
            <v>0</v>
          </cell>
        </row>
        <row r="898">
          <cell r="G898">
            <v>5000000</v>
          </cell>
          <cell r="H898">
            <v>0</v>
          </cell>
          <cell r="I898">
            <v>5000000</v>
          </cell>
          <cell r="J898">
            <v>0</v>
          </cell>
        </row>
        <row r="904">
          <cell r="G904">
            <v>2399266.88</v>
          </cell>
          <cell r="H904">
            <v>0</v>
          </cell>
          <cell r="I904">
            <v>3500000</v>
          </cell>
          <cell r="J904">
            <v>0</v>
          </cell>
        </row>
        <row r="907">
          <cell r="G907">
            <v>0</v>
          </cell>
          <cell r="H907">
            <v>0</v>
          </cell>
          <cell r="I907">
            <v>1000000</v>
          </cell>
          <cell r="J907">
            <v>0</v>
          </cell>
        </row>
        <row r="917">
          <cell r="G917">
            <v>9784812</v>
          </cell>
          <cell r="H917">
            <v>0</v>
          </cell>
          <cell r="I917">
            <v>10123377</v>
          </cell>
          <cell r="J917">
            <v>0</v>
          </cell>
        </row>
        <row r="919">
          <cell r="G919">
            <v>2043511.46</v>
          </cell>
          <cell r="H919">
            <v>0</v>
          </cell>
          <cell r="I919">
            <v>4359913</v>
          </cell>
          <cell r="J919">
            <v>0</v>
          </cell>
        </row>
        <row r="921">
          <cell r="G921">
            <v>0</v>
          </cell>
          <cell r="H921">
            <v>0</v>
          </cell>
          <cell r="I921">
            <v>775600</v>
          </cell>
          <cell r="J921">
            <v>0</v>
          </cell>
        </row>
        <row r="924">
          <cell r="G924">
            <v>700000</v>
          </cell>
          <cell r="H924">
            <v>0</v>
          </cell>
          <cell r="I924">
            <v>700000</v>
          </cell>
          <cell r="J924">
            <v>0</v>
          </cell>
        </row>
        <row r="928">
          <cell r="G928">
            <v>9302617.8100000005</v>
          </cell>
          <cell r="H928">
            <v>0</v>
          </cell>
          <cell r="I928">
            <v>10206500</v>
          </cell>
          <cell r="J928">
            <v>0</v>
          </cell>
        </row>
        <row r="936">
          <cell r="G936">
            <v>550000</v>
          </cell>
        </row>
        <row r="940">
          <cell r="G940">
            <v>3043989</v>
          </cell>
          <cell r="H940">
            <v>0</v>
          </cell>
          <cell r="I940">
            <v>3043989</v>
          </cell>
          <cell r="J940">
            <v>0</v>
          </cell>
        </row>
        <row r="942">
          <cell r="G942">
            <v>333801.87</v>
          </cell>
          <cell r="H942">
            <v>0</v>
          </cell>
          <cell r="I942">
            <v>333801.87</v>
          </cell>
          <cell r="J942">
            <v>0</v>
          </cell>
        </row>
        <row r="944">
          <cell r="G944">
            <v>113103.13</v>
          </cell>
          <cell r="H944">
            <v>0</v>
          </cell>
          <cell r="I944">
            <v>113103.13</v>
          </cell>
          <cell r="J944">
            <v>0</v>
          </cell>
        </row>
        <row r="946">
          <cell r="G946">
            <v>574920</v>
          </cell>
          <cell r="H946">
            <v>0</v>
          </cell>
          <cell r="I946">
            <v>574920</v>
          </cell>
          <cell r="J946">
            <v>0</v>
          </cell>
        </row>
        <row r="948">
          <cell r="G948">
            <v>10300000</v>
          </cell>
          <cell r="H948">
            <v>0</v>
          </cell>
          <cell r="I948">
            <v>0</v>
          </cell>
          <cell r="J948">
            <v>0</v>
          </cell>
        </row>
        <row r="951">
          <cell r="G951">
            <v>364000</v>
          </cell>
          <cell r="H951">
            <v>0</v>
          </cell>
          <cell r="I951">
            <v>364000</v>
          </cell>
          <cell r="J951">
            <v>0</v>
          </cell>
        </row>
        <row r="954">
          <cell r="G954">
            <v>100000</v>
          </cell>
          <cell r="H954">
            <v>0</v>
          </cell>
          <cell r="I954">
            <v>100000</v>
          </cell>
          <cell r="J954">
            <v>0</v>
          </cell>
        </row>
        <row r="958">
          <cell r="G958">
            <v>4697295.8100000005</v>
          </cell>
          <cell r="H958">
            <v>0</v>
          </cell>
          <cell r="I958">
            <v>3475900</v>
          </cell>
          <cell r="J958">
            <v>0</v>
          </cell>
        </row>
        <row r="969">
          <cell r="G969">
            <v>24363285.039999999</v>
          </cell>
          <cell r="H969">
            <v>10417166.960000001</v>
          </cell>
          <cell r="I969">
            <v>7715898.3600000003</v>
          </cell>
          <cell r="J969">
            <v>0</v>
          </cell>
        </row>
        <row r="983">
          <cell r="G983">
            <v>400000</v>
          </cell>
          <cell r="H983">
            <v>0</v>
          </cell>
          <cell r="I983">
            <v>400000</v>
          </cell>
          <cell r="J983">
            <v>0</v>
          </cell>
        </row>
        <row r="985">
          <cell r="G985">
            <v>25767683.640000001</v>
          </cell>
          <cell r="H985">
            <v>0</v>
          </cell>
          <cell r="I985">
            <v>27432519.740000002</v>
          </cell>
          <cell r="J985">
            <v>0</v>
          </cell>
        </row>
        <row r="1006">
          <cell r="G1006">
            <v>143563700</v>
          </cell>
          <cell r="H1006">
            <v>112753100</v>
          </cell>
          <cell r="I1006">
            <v>146292300</v>
          </cell>
          <cell r="J1006">
            <v>112477800</v>
          </cell>
        </row>
        <row r="1008">
          <cell r="G1008">
            <v>0</v>
          </cell>
          <cell r="H1008">
            <v>0</v>
          </cell>
          <cell r="I1008">
            <v>0</v>
          </cell>
          <cell r="J1008">
            <v>0</v>
          </cell>
        </row>
        <row r="1015">
          <cell r="G1015">
            <v>21817800</v>
          </cell>
          <cell r="H1015">
            <v>21817800</v>
          </cell>
        </row>
        <row r="1020">
          <cell r="G1020">
            <v>110763886.27</v>
          </cell>
          <cell r="H1020">
            <v>0</v>
          </cell>
          <cell r="I1020">
            <v>0</v>
          </cell>
          <cell r="J1020">
            <v>0</v>
          </cell>
        </row>
        <row r="1026">
          <cell r="G1026">
            <v>645044100</v>
          </cell>
          <cell r="H1026">
            <v>569448000</v>
          </cell>
          <cell r="I1026">
            <v>0</v>
          </cell>
          <cell r="J1026">
            <v>0</v>
          </cell>
        </row>
        <row r="1032">
          <cell r="G1032">
            <v>1484000</v>
          </cell>
          <cell r="H1032">
            <v>0</v>
          </cell>
          <cell r="I1032">
            <v>1500000</v>
          </cell>
          <cell r="J1032">
            <v>0</v>
          </cell>
        </row>
        <row r="1039">
          <cell r="G1039">
            <v>406200</v>
          </cell>
          <cell r="H1039">
            <v>406200</v>
          </cell>
          <cell r="I1039">
            <v>406200</v>
          </cell>
          <cell r="J1039">
            <v>406200</v>
          </cell>
        </row>
        <row r="1045">
          <cell r="G1045">
            <v>413528</v>
          </cell>
          <cell r="H1045">
            <v>0</v>
          </cell>
          <cell r="I1045">
            <v>440431</v>
          </cell>
          <cell r="J1045">
            <v>0</v>
          </cell>
        </row>
        <row r="1053">
          <cell r="G1053">
            <v>80000</v>
          </cell>
          <cell r="H1053">
            <v>0</v>
          </cell>
          <cell r="I1053">
            <v>60000</v>
          </cell>
          <cell r="J1053">
            <v>0</v>
          </cell>
        </row>
        <row r="1057">
          <cell r="G1057">
            <v>135000</v>
          </cell>
          <cell r="H1057">
            <v>0</v>
          </cell>
          <cell r="I1057">
            <v>123150</v>
          </cell>
          <cell r="J1057">
            <v>0</v>
          </cell>
        </row>
        <row r="1082">
          <cell r="G1082">
            <v>255000</v>
          </cell>
          <cell r="I1082">
            <v>250000</v>
          </cell>
        </row>
        <row r="1084">
          <cell r="G1084">
            <v>0</v>
          </cell>
          <cell r="H1084">
            <v>0</v>
          </cell>
          <cell r="I1084">
            <v>50000</v>
          </cell>
          <cell r="J1084">
            <v>0</v>
          </cell>
        </row>
        <row r="1087">
          <cell r="G1087">
            <v>72000</v>
          </cell>
          <cell r="H1087">
            <v>0</v>
          </cell>
          <cell r="I1087">
            <v>72000</v>
          </cell>
          <cell r="J1087">
            <v>0</v>
          </cell>
        </row>
        <row r="1091">
          <cell r="G1091">
            <v>141150</v>
          </cell>
          <cell r="H1091">
            <v>0</v>
          </cell>
          <cell r="I1091">
            <v>128000</v>
          </cell>
          <cell r="J1091">
            <v>0</v>
          </cell>
        </row>
        <row r="1104">
          <cell r="G1104">
            <v>50000</v>
          </cell>
          <cell r="H1104">
            <v>0</v>
          </cell>
          <cell r="I1104">
            <v>0</v>
          </cell>
          <cell r="J1104">
            <v>0</v>
          </cell>
        </row>
        <row r="1107">
          <cell r="G1107">
            <v>50000</v>
          </cell>
          <cell r="H1107">
            <v>0</v>
          </cell>
          <cell r="I1107">
            <v>0</v>
          </cell>
          <cell r="J1107">
            <v>0</v>
          </cell>
        </row>
        <row r="1115">
          <cell r="G1115">
            <v>50000</v>
          </cell>
          <cell r="H1115">
            <v>0</v>
          </cell>
          <cell r="I1115">
            <v>50000</v>
          </cell>
          <cell r="J1115">
            <v>0</v>
          </cell>
        </row>
        <row r="1134">
          <cell r="G1134">
            <v>105000</v>
          </cell>
          <cell r="I1134">
            <v>0</v>
          </cell>
        </row>
        <row r="1140">
          <cell r="G1140">
            <v>72900</v>
          </cell>
          <cell r="H1140">
            <v>0</v>
          </cell>
          <cell r="I1140">
            <v>29900</v>
          </cell>
          <cell r="J1140">
            <v>0</v>
          </cell>
        </row>
        <row r="1149">
          <cell r="G1149">
            <v>9051665.1199999992</v>
          </cell>
          <cell r="H1149">
            <v>0</v>
          </cell>
          <cell r="I1149">
            <v>9051665.1199999992</v>
          </cell>
          <cell r="J1149">
            <v>0</v>
          </cell>
        </row>
        <row r="1158">
          <cell r="G1158">
            <v>84000</v>
          </cell>
          <cell r="H1158">
            <v>0</v>
          </cell>
          <cell r="I1158">
            <v>84000</v>
          </cell>
          <cell r="J1158">
            <v>0</v>
          </cell>
        </row>
        <row r="1162">
          <cell r="G1162">
            <v>378400</v>
          </cell>
          <cell r="H1162">
            <v>0</v>
          </cell>
          <cell r="I1162">
            <v>378400</v>
          </cell>
          <cell r="J1162">
            <v>0</v>
          </cell>
        </row>
        <row r="1168">
          <cell r="G1168">
            <v>200000</v>
          </cell>
          <cell r="H1168">
            <v>0</v>
          </cell>
          <cell r="I1168">
            <v>200000</v>
          </cell>
          <cell r="J1168">
            <v>0</v>
          </cell>
        </row>
        <row r="1172">
          <cell r="G1172">
            <v>600000</v>
          </cell>
          <cell r="H1172">
            <v>0</v>
          </cell>
          <cell r="I1172">
            <v>600000</v>
          </cell>
          <cell r="J1172">
            <v>0</v>
          </cell>
        </row>
        <row r="1175">
          <cell r="G1175">
            <v>4590000</v>
          </cell>
          <cell r="H1175">
            <v>0</v>
          </cell>
          <cell r="I1175">
            <v>4590000</v>
          </cell>
          <cell r="J1175">
            <v>0</v>
          </cell>
        </row>
        <row r="1178">
          <cell r="G1178">
            <v>1515000</v>
          </cell>
          <cell r="H1178">
            <v>0</v>
          </cell>
          <cell r="I1178">
            <v>1515000</v>
          </cell>
          <cell r="J1178">
            <v>0</v>
          </cell>
        </row>
        <row r="1185">
          <cell r="G1185">
            <v>645243</v>
          </cell>
          <cell r="I1185">
            <v>645243</v>
          </cell>
        </row>
        <row r="1187">
          <cell r="G1187">
            <v>30000</v>
          </cell>
          <cell r="H1187">
            <v>0</v>
          </cell>
          <cell r="I1187">
            <v>30000</v>
          </cell>
          <cell r="J1187">
            <v>0</v>
          </cell>
        </row>
        <row r="1191">
          <cell r="G1191">
            <v>201100</v>
          </cell>
          <cell r="H1191">
            <v>0</v>
          </cell>
          <cell r="I1191">
            <v>201100</v>
          </cell>
          <cell r="J1191">
            <v>0</v>
          </cell>
        </row>
        <row r="1204">
          <cell r="G1204">
            <v>573836.29</v>
          </cell>
          <cell r="H1204">
            <v>0</v>
          </cell>
          <cell r="I1204">
            <v>573836.29</v>
          </cell>
          <cell r="J1204">
            <v>0</v>
          </cell>
        </row>
        <row r="1207">
          <cell r="G1207">
            <v>570728</v>
          </cell>
          <cell r="H1207">
            <v>0</v>
          </cell>
          <cell r="I1207">
            <v>570728</v>
          </cell>
          <cell r="J1207">
            <v>0</v>
          </cell>
        </row>
        <row r="1209">
          <cell r="G1209">
            <v>21311978.699999999</v>
          </cell>
          <cell r="H1209">
            <v>0</v>
          </cell>
          <cell r="I1209">
            <v>21311978.699999999</v>
          </cell>
          <cell r="J1209">
            <v>0</v>
          </cell>
        </row>
        <row r="1224">
          <cell r="G1224">
            <v>11982778.050000001</v>
          </cell>
          <cell r="H1224">
            <v>11982778.050000001</v>
          </cell>
          <cell r="I1224">
            <v>11982778.050000001</v>
          </cell>
          <cell r="J1224">
            <v>11982778.050000001</v>
          </cell>
        </row>
        <row r="1225">
          <cell r="G1225">
            <v>1800000</v>
          </cell>
          <cell r="H1225">
            <v>0</v>
          </cell>
          <cell r="I1225">
            <v>1800000</v>
          </cell>
          <cell r="J1225">
            <v>0</v>
          </cell>
        </row>
        <row r="1228">
          <cell r="G1228">
            <v>13400000</v>
          </cell>
          <cell r="I1228">
            <v>13400000</v>
          </cell>
        </row>
        <row r="1236">
          <cell r="G1236">
            <v>9258222.6600000001</v>
          </cell>
          <cell r="H1236">
            <v>0</v>
          </cell>
          <cell r="I1236">
            <v>6828222.6600000001</v>
          </cell>
          <cell r="J1236">
            <v>0</v>
          </cell>
        </row>
      </sheetData>
      <sheetData sheetId="14"/>
      <sheetData sheetId="15">
        <row r="1118">
          <cell r="F1118">
            <v>183672288.88000003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8"/>
  <sheetViews>
    <sheetView tabSelected="1" topLeftCell="A280" workbookViewId="0">
      <selection activeCell="C460" sqref="C460"/>
    </sheetView>
  </sheetViews>
  <sheetFormatPr defaultRowHeight="15" x14ac:dyDescent="0.25"/>
  <cols>
    <col min="1" max="1" width="12.85546875" style="53" customWidth="1"/>
    <col min="2" max="2" width="84.85546875" style="47" customWidth="1"/>
    <col min="3" max="3" width="20" style="48" customWidth="1"/>
    <col min="4" max="4" width="17.5703125" style="48" customWidth="1"/>
    <col min="5" max="5" width="19.140625" style="49" customWidth="1"/>
    <col min="6" max="6" width="19" style="50" customWidth="1"/>
    <col min="8" max="8" width="16.5703125" bestFit="1" customWidth="1"/>
  </cols>
  <sheetData>
    <row r="1" spans="1:10" ht="15" customHeight="1" x14ac:dyDescent="0.25">
      <c r="A1" s="66" t="s">
        <v>355</v>
      </c>
      <c r="B1" s="66"/>
      <c r="C1" s="66"/>
      <c r="D1" s="66"/>
      <c r="E1" s="66"/>
      <c r="F1" s="66"/>
    </row>
    <row r="2" spans="1:10" ht="15" customHeight="1" x14ac:dyDescent="0.25">
      <c r="A2" s="66" t="s">
        <v>2</v>
      </c>
      <c r="B2" s="66"/>
      <c r="C2" s="66"/>
      <c r="D2" s="66"/>
      <c r="E2" s="66"/>
      <c r="F2" s="66"/>
    </row>
    <row r="3" spans="1:10" ht="17.25" customHeight="1" x14ac:dyDescent="0.25">
      <c r="A3" s="70" t="s">
        <v>0</v>
      </c>
      <c r="B3" s="70"/>
      <c r="C3" s="70"/>
      <c r="D3" s="70"/>
      <c r="E3" s="70"/>
      <c r="F3" s="70"/>
    </row>
    <row r="4" spans="1:10" s="3" customFormat="1" ht="15" customHeight="1" x14ac:dyDescent="0.2">
      <c r="A4" s="71" t="s">
        <v>1</v>
      </c>
      <c r="B4" s="71"/>
      <c r="C4" s="71"/>
      <c r="D4" s="71"/>
      <c r="E4" s="71"/>
      <c r="F4" s="71"/>
      <c r="G4" s="1"/>
      <c r="H4" s="1"/>
      <c r="I4" s="1"/>
      <c r="J4" s="2"/>
    </row>
    <row r="5" spans="1:10" s="3" customFormat="1" ht="15" customHeight="1" x14ac:dyDescent="0.2">
      <c r="A5" s="71" t="s">
        <v>2</v>
      </c>
      <c r="B5" s="71"/>
      <c r="C5" s="71"/>
      <c r="D5" s="71"/>
      <c r="E5" s="71"/>
      <c r="F5" s="71"/>
      <c r="G5" s="1"/>
      <c r="H5" s="1"/>
      <c r="I5" s="1"/>
      <c r="J5" s="2"/>
    </row>
    <row r="6" spans="1:10" s="3" customFormat="1" ht="15" customHeight="1" x14ac:dyDescent="0.2">
      <c r="A6" s="71" t="s">
        <v>3</v>
      </c>
      <c r="B6" s="71"/>
      <c r="C6" s="71"/>
      <c r="D6" s="71"/>
      <c r="E6" s="71"/>
      <c r="F6" s="71"/>
      <c r="G6" s="1"/>
      <c r="H6" s="1"/>
      <c r="I6" s="1"/>
      <c r="J6" s="2"/>
    </row>
    <row r="7" spans="1:10" x14ac:dyDescent="0.25">
      <c r="A7" s="66" t="s">
        <v>4</v>
      </c>
      <c r="B7" s="66"/>
      <c r="C7" s="66"/>
      <c r="D7" s="66"/>
      <c r="E7" s="66"/>
      <c r="F7" s="4"/>
    </row>
    <row r="8" spans="1:10" ht="15" customHeight="1" x14ac:dyDescent="0.25">
      <c r="A8" s="67" t="s">
        <v>5</v>
      </c>
      <c r="B8" s="67"/>
      <c r="C8" s="67"/>
      <c r="D8" s="67"/>
      <c r="E8" s="67"/>
      <c r="F8" s="67"/>
    </row>
    <row r="9" spans="1:10" x14ac:dyDescent="0.25">
      <c r="A9" s="5"/>
      <c r="B9" s="6"/>
      <c r="C9" s="7"/>
      <c r="D9" s="7"/>
      <c r="E9" s="8"/>
      <c r="F9" s="9" t="s">
        <v>6</v>
      </c>
    </row>
    <row r="10" spans="1:10" s="10" customFormat="1" x14ac:dyDescent="0.25">
      <c r="A10" s="59" t="s">
        <v>7</v>
      </c>
      <c r="B10" s="68" t="s">
        <v>8</v>
      </c>
      <c r="C10" s="69" t="s">
        <v>9</v>
      </c>
      <c r="D10" s="69"/>
      <c r="E10" s="69" t="s">
        <v>10</v>
      </c>
      <c r="F10" s="69"/>
    </row>
    <row r="11" spans="1:10" s="10" customFormat="1" ht="78" customHeight="1" x14ac:dyDescent="0.25">
      <c r="A11" s="59"/>
      <c r="B11" s="68"/>
      <c r="C11" s="11" t="s">
        <v>11</v>
      </c>
      <c r="D11" s="12" t="s">
        <v>12</v>
      </c>
      <c r="E11" s="13" t="s">
        <v>11</v>
      </c>
      <c r="F11" s="12" t="s">
        <v>12</v>
      </c>
    </row>
    <row r="12" spans="1:10" s="15" customFormat="1" x14ac:dyDescent="0.25">
      <c r="A12" s="63" t="s">
        <v>13</v>
      </c>
      <c r="B12" s="63"/>
      <c r="C12" s="14">
        <f>C13+C16+C19+C22+C27+C30+C39</f>
        <v>21415067.66</v>
      </c>
      <c r="D12" s="14">
        <f t="shared" ref="D12:F12" si="0">D13+D16+D19+D22+D27+D30+D39</f>
        <v>448419.66</v>
      </c>
      <c r="E12" s="14">
        <f t="shared" si="0"/>
        <v>20744970.66</v>
      </c>
      <c r="F12" s="14">
        <f t="shared" si="0"/>
        <v>451419.66</v>
      </c>
      <c r="H12" s="16"/>
    </row>
    <row r="13" spans="1:10" x14ac:dyDescent="0.25">
      <c r="A13" s="59" t="s">
        <v>14</v>
      </c>
      <c r="B13" s="59"/>
      <c r="C13" s="14">
        <f t="shared" ref="C13:F14" si="1">C14</f>
        <v>500000</v>
      </c>
      <c r="D13" s="14">
        <f t="shared" si="1"/>
        <v>0</v>
      </c>
      <c r="E13" s="14">
        <f t="shared" si="1"/>
        <v>500000</v>
      </c>
      <c r="F13" s="14">
        <f t="shared" si="1"/>
        <v>0</v>
      </c>
    </row>
    <row r="14" spans="1:10" s="15" customFormat="1" x14ac:dyDescent="0.25">
      <c r="A14" s="17" t="s">
        <v>15</v>
      </c>
      <c r="B14" s="18" t="s">
        <v>16</v>
      </c>
      <c r="C14" s="14">
        <f t="shared" si="1"/>
        <v>500000</v>
      </c>
      <c r="D14" s="14">
        <f t="shared" si="1"/>
        <v>0</v>
      </c>
      <c r="E14" s="14">
        <f t="shared" si="1"/>
        <v>500000</v>
      </c>
      <c r="F14" s="14">
        <f t="shared" si="1"/>
        <v>0</v>
      </c>
    </row>
    <row r="15" spans="1:10" x14ac:dyDescent="0.25">
      <c r="A15" s="19" t="s">
        <v>17</v>
      </c>
      <c r="B15" s="20" t="s">
        <v>18</v>
      </c>
      <c r="C15" s="14">
        <f>'[1]9.1 ведомства'!G171</f>
        <v>500000</v>
      </c>
      <c r="D15" s="14">
        <f>'[1]9.1 ведомства'!H171</f>
        <v>0</v>
      </c>
      <c r="E15" s="14">
        <f>'[1]9.1 ведомства'!I171</f>
        <v>500000</v>
      </c>
      <c r="F15" s="14">
        <f>'[1]9.1 ведомства'!J171</f>
        <v>0</v>
      </c>
    </row>
    <row r="16" spans="1:10" ht="24.75" customHeight="1" x14ac:dyDescent="0.25">
      <c r="A16" s="59" t="s">
        <v>19</v>
      </c>
      <c r="B16" s="59"/>
      <c r="C16" s="14">
        <f t="shared" ref="C16:F17" si="2">C17</f>
        <v>1400000</v>
      </c>
      <c r="D16" s="14">
        <f t="shared" si="2"/>
        <v>0</v>
      </c>
      <c r="E16" s="14">
        <f t="shared" si="2"/>
        <v>1000000</v>
      </c>
      <c r="F16" s="14">
        <f t="shared" si="2"/>
        <v>0</v>
      </c>
    </row>
    <row r="17" spans="1:6" s="15" customFormat="1" x14ac:dyDescent="0.25">
      <c r="A17" s="17" t="s">
        <v>20</v>
      </c>
      <c r="B17" s="18" t="s">
        <v>16</v>
      </c>
      <c r="C17" s="14">
        <f t="shared" si="2"/>
        <v>1400000</v>
      </c>
      <c r="D17" s="14">
        <f t="shared" si="2"/>
        <v>0</v>
      </c>
      <c r="E17" s="14">
        <f t="shared" si="2"/>
        <v>1000000</v>
      </c>
      <c r="F17" s="14">
        <f t="shared" si="2"/>
        <v>0</v>
      </c>
    </row>
    <row r="18" spans="1:6" x14ac:dyDescent="0.25">
      <c r="A18" s="19" t="s">
        <v>17</v>
      </c>
      <c r="B18" s="20" t="s">
        <v>18</v>
      </c>
      <c r="C18" s="14">
        <f>'[1]9.1 ведомства'!G219</f>
        <v>1400000</v>
      </c>
      <c r="D18" s="14">
        <f>'[1]9.1 ведомства'!H219</f>
        <v>0</v>
      </c>
      <c r="E18" s="14">
        <f>'[1]9.1 ведомства'!I219</f>
        <v>1000000</v>
      </c>
      <c r="F18" s="14">
        <f>'[1]9.1 ведомства'!J219</f>
        <v>0</v>
      </c>
    </row>
    <row r="19" spans="1:6" x14ac:dyDescent="0.25">
      <c r="A19" s="59" t="s">
        <v>21</v>
      </c>
      <c r="B19" s="59"/>
      <c r="C19" s="14">
        <f t="shared" ref="C19:F20" si="3">C20</f>
        <v>300000</v>
      </c>
      <c r="D19" s="14">
        <f t="shared" si="3"/>
        <v>0</v>
      </c>
      <c r="E19" s="14">
        <f t="shared" si="3"/>
        <v>300000</v>
      </c>
      <c r="F19" s="14">
        <f t="shared" si="3"/>
        <v>0</v>
      </c>
    </row>
    <row r="20" spans="1:6" s="15" customFormat="1" x14ac:dyDescent="0.25">
      <c r="A20" s="17" t="s">
        <v>22</v>
      </c>
      <c r="B20" s="18" t="s">
        <v>16</v>
      </c>
      <c r="C20" s="14">
        <f t="shared" si="3"/>
        <v>300000</v>
      </c>
      <c r="D20" s="14">
        <f t="shared" si="3"/>
        <v>0</v>
      </c>
      <c r="E20" s="14">
        <f t="shared" si="3"/>
        <v>300000</v>
      </c>
      <c r="F20" s="14">
        <f t="shared" si="3"/>
        <v>0</v>
      </c>
    </row>
    <row r="21" spans="1:6" x14ac:dyDescent="0.25">
      <c r="A21" s="19" t="s">
        <v>17</v>
      </c>
      <c r="B21" s="20" t="s">
        <v>18</v>
      </c>
      <c r="C21" s="14">
        <f>'[1]9.1 ведомства'!G176</f>
        <v>300000</v>
      </c>
      <c r="D21" s="14">
        <f>'[1]9.1 ведомства'!H176</f>
        <v>0</v>
      </c>
      <c r="E21" s="14">
        <f>'[1]9.1 ведомства'!I176</f>
        <v>300000</v>
      </c>
      <c r="F21" s="14">
        <f>'[1]9.1 ведомства'!J176</f>
        <v>0</v>
      </c>
    </row>
    <row r="22" spans="1:6" x14ac:dyDescent="0.25">
      <c r="A22" s="59" t="s">
        <v>23</v>
      </c>
      <c r="B22" s="59"/>
      <c r="C22" s="14">
        <f>+C23+C25</f>
        <v>7148720</v>
      </c>
      <c r="D22" s="14">
        <f>+D23+D25</f>
        <v>0</v>
      </c>
      <c r="E22" s="14">
        <f>+E23+E25</f>
        <v>7148720</v>
      </c>
      <c r="F22" s="14">
        <f>+F23+F25</f>
        <v>0</v>
      </c>
    </row>
    <row r="23" spans="1:6" s="15" customFormat="1" ht="38.25" x14ac:dyDescent="0.25">
      <c r="A23" s="19" t="s">
        <v>24</v>
      </c>
      <c r="B23" s="18" t="s">
        <v>25</v>
      </c>
      <c r="C23" s="14">
        <f>SUM(C24:C24)</f>
        <v>400000</v>
      </c>
      <c r="D23" s="14">
        <f>SUM(D24:D24)</f>
        <v>0</v>
      </c>
      <c r="E23" s="14">
        <f>SUM(E24:E24)</f>
        <v>400000</v>
      </c>
      <c r="F23" s="14">
        <f>SUM(F24:F24)</f>
        <v>0</v>
      </c>
    </row>
    <row r="24" spans="1:6" x14ac:dyDescent="0.25">
      <c r="A24" s="19" t="s">
        <v>26</v>
      </c>
      <c r="B24" s="18" t="s">
        <v>27</v>
      </c>
      <c r="C24" s="14">
        <f>'[1]9.1 ведомства'!G285</f>
        <v>400000</v>
      </c>
      <c r="D24" s="14">
        <f>'[1]9.1 ведомства'!H285</f>
        <v>0</v>
      </c>
      <c r="E24" s="14">
        <f>'[1]9.1 ведомства'!I285</f>
        <v>400000</v>
      </c>
      <c r="F24" s="14">
        <f>'[1]9.1 ведомства'!J285</f>
        <v>0</v>
      </c>
    </row>
    <row r="25" spans="1:6" x14ac:dyDescent="0.25">
      <c r="A25" s="19" t="s">
        <v>30</v>
      </c>
      <c r="B25" s="20" t="s">
        <v>31</v>
      </c>
      <c r="C25" s="14">
        <f>C26</f>
        <v>6748720</v>
      </c>
      <c r="D25" s="14">
        <f t="shared" ref="D25:F25" si="4">D26</f>
        <v>0</v>
      </c>
      <c r="E25" s="14">
        <f t="shared" si="4"/>
        <v>6748720</v>
      </c>
      <c r="F25" s="14">
        <f t="shared" si="4"/>
        <v>0</v>
      </c>
    </row>
    <row r="26" spans="1:6" x14ac:dyDescent="0.25">
      <c r="A26" s="19" t="s">
        <v>17</v>
      </c>
      <c r="B26" s="20" t="s">
        <v>18</v>
      </c>
      <c r="C26" s="14">
        <f>'[1]9.1 ведомства'!G192</f>
        <v>6748720</v>
      </c>
      <c r="D26" s="14">
        <f>'[1]9.1 ведомства'!H192</f>
        <v>0</v>
      </c>
      <c r="E26" s="14">
        <f>'[1]9.1 ведомства'!I192</f>
        <v>6748720</v>
      </c>
      <c r="F26" s="14">
        <f>'[1]9.1 ведомства'!J192</f>
        <v>0</v>
      </c>
    </row>
    <row r="27" spans="1:6" x14ac:dyDescent="0.25">
      <c r="A27" s="59" t="s">
        <v>32</v>
      </c>
      <c r="B27" s="59"/>
      <c r="C27" s="14">
        <f>+C28</f>
        <v>413528</v>
      </c>
      <c r="D27" s="14">
        <f t="shared" ref="D27:F27" si="5">+D28</f>
        <v>0</v>
      </c>
      <c r="E27" s="14">
        <f t="shared" si="5"/>
        <v>440431</v>
      </c>
      <c r="F27" s="14">
        <f t="shared" si="5"/>
        <v>0</v>
      </c>
    </row>
    <row r="28" spans="1:6" s="15" customFormat="1" ht="25.5" x14ac:dyDescent="0.25">
      <c r="A28" s="17" t="s">
        <v>33</v>
      </c>
      <c r="B28" s="22" t="s">
        <v>34</v>
      </c>
      <c r="C28" s="14">
        <f>SUM(C29:C29)</f>
        <v>413528</v>
      </c>
      <c r="D28" s="14">
        <f>SUM(D29:D29)</f>
        <v>0</v>
      </c>
      <c r="E28" s="14">
        <f>SUM(E29:E29)</f>
        <v>440431</v>
      </c>
      <c r="F28" s="14">
        <f>SUM(F29:F29)</f>
        <v>0</v>
      </c>
    </row>
    <row r="29" spans="1:6" x14ac:dyDescent="0.25">
      <c r="A29" s="19" t="s">
        <v>37</v>
      </c>
      <c r="B29" s="18" t="s">
        <v>38</v>
      </c>
      <c r="C29" s="14">
        <f>'[1]9.1 ведомства'!G1045</f>
        <v>413528</v>
      </c>
      <c r="D29" s="14">
        <f>'[1]9.1 ведомства'!H1045</f>
        <v>0</v>
      </c>
      <c r="E29" s="14">
        <f>'[1]9.1 ведомства'!I1045</f>
        <v>440431</v>
      </c>
      <c r="F29" s="14">
        <f>'[1]9.1 ведомства'!J1045</f>
        <v>0</v>
      </c>
    </row>
    <row r="30" spans="1:6" x14ac:dyDescent="0.25">
      <c r="A30" s="64" t="s">
        <v>39</v>
      </c>
      <c r="B30" s="65"/>
      <c r="C30" s="14">
        <f>C31+C33+C37+C35</f>
        <v>904400</v>
      </c>
      <c r="D30" s="14">
        <f t="shared" ref="D30:F30" si="6">D31+D33+D37+D35</f>
        <v>0</v>
      </c>
      <c r="E30" s="14">
        <f t="shared" si="6"/>
        <v>904400</v>
      </c>
      <c r="F30" s="14">
        <f t="shared" si="6"/>
        <v>0</v>
      </c>
    </row>
    <row r="31" spans="1:6" s="15" customFormat="1" x14ac:dyDescent="0.25">
      <c r="A31" s="17" t="s">
        <v>40</v>
      </c>
      <c r="B31" s="18" t="s">
        <v>16</v>
      </c>
      <c r="C31" s="14">
        <f>C32</f>
        <v>600000</v>
      </c>
      <c r="D31" s="14">
        <f t="shared" ref="D31:F31" si="7">D32</f>
        <v>0</v>
      </c>
      <c r="E31" s="14">
        <f t="shared" si="7"/>
        <v>600000</v>
      </c>
      <c r="F31" s="14">
        <f t="shared" si="7"/>
        <v>0</v>
      </c>
    </row>
    <row r="32" spans="1:6" x14ac:dyDescent="0.25">
      <c r="A32" s="19" t="s">
        <v>37</v>
      </c>
      <c r="B32" s="18" t="s">
        <v>38</v>
      </c>
      <c r="C32" s="14">
        <f>'[1]9.1 ведомства'!G816</f>
        <v>600000</v>
      </c>
      <c r="D32" s="14">
        <f>'[1]9.1 ведомства'!H816</f>
        <v>0</v>
      </c>
      <c r="E32" s="14">
        <f>'[1]9.1 ведомства'!I816</f>
        <v>600000</v>
      </c>
      <c r="F32" s="14">
        <f>'[1]9.1 ведомства'!J816</f>
        <v>0</v>
      </c>
    </row>
    <row r="33" spans="1:8" s="15" customFormat="1" x14ac:dyDescent="0.25">
      <c r="A33" s="17" t="s">
        <v>41</v>
      </c>
      <c r="B33" s="18" t="s">
        <v>16</v>
      </c>
      <c r="C33" s="14">
        <f>C34</f>
        <v>150000</v>
      </c>
      <c r="D33" s="14">
        <f t="shared" ref="D33:F33" si="8">D34</f>
        <v>0</v>
      </c>
      <c r="E33" s="14">
        <f t="shared" si="8"/>
        <v>150000</v>
      </c>
      <c r="F33" s="14">
        <f t="shared" si="8"/>
        <v>0</v>
      </c>
    </row>
    <row r="34" spans="1:8" x14ac:dyDescent="0.25">
      <c r="A34" s="19" t="s">
        <v>37</v>
      </c>
      <c r="B34" s="18" t="s">
        <v>38</v>
      </c>
      <c r="C34" s="14">
        <f>'[1]9.1 ведомства'!G819</f>
        <v>150000</v>
      </c>
      <c r="D34" s="14">
        <f>'[1]9.1 ведомства'!H819</f>
        <v>0</v>
      </c>
      <c r="E34" s="14">
        <f>'[1]9.1 ведомства'!I819</f>
        <v>150000</v>
      </c>
      <c r="F34" s="14">
        <f>'[1]9.1 ведомства'!J819</f>
        <v>0</v>
      </c>
    </row>
    <row r="35" spans="1:8" ht="25.5" x14ac:dyDescent="0.25">
      <c r="A35" s="17" t="s">
        <v>42</v>
      </c>
      <c r="B35" s="21" t="s">
        <v>43</v>
      </c>
      <c r="C35" s="14">
        <f>C36</f>
        <v>104400</v>
      </c>
      <c r="D35" s="14">
        <f t="shared" ref="D35:F35" si="9">D36</f>
        <v>0</v>
      </c>
      <c r="E35" s="14">
        <f t="shared" si="9"/>
        <v>104400</v>
      </c>
      <c r="F35" s="14">
        <f t="shared" si="9"/>
        <v>0</v>
      </c>
    </row>
    <row r="36" spans="1:8" x14ac:dyDescent="0.25">
      <c r="A36" s="19" t="s">
        <v>37</v>
      </c>
      <c r="B36" s="18" t="s">
        <v>38</v>
      </c>
      <c r="C36" s="14">
        <f>'[1]9.1 ведомства'!G822</f>
        <v>104400</v>
      </c>
      <c r="D36" s="14">
        <f>'[1]9.1 ведомства'!H822</f>
        <v>0</v>
      </c>
      <c r="E36" s="14">
        <f>'[1]9.1 ведомства'!I822</f>
        <v>104400</v>
      </c>
      <c r="F36" s="14">
        <f>'[1]9.1 ведомства'!J822</f>
        <v>0</v>
      </c>
    </row>
    <row r="37" spans="1:8" ht="25.5" x14ac:dyDescent="0.25">
      <c r="A37" s="23" t="s">
        <v>44</v>
      </c>
      <c r="B37" s="18" t="s">
        <v>45</v>
      </c>
      <c r="C37" s="14">
        <f>C38</f>
        <v>50000</v>
      </c>
      <c r="D37" s="14">
        <f t="shared" ref="D37:F37" si="10">D38</f>
        <v>0</v>
      </c>
      <c r="E37" s="14">
        <f t="shared" si="10"/>
        <v>50000</v>
      </c>
      <c r="F37" s="14">
        <f t="shared" si="10"/>
        <v>0</v>
      </c>
    </row>
    <row r="38" spans="1:8" x14ac:dyDescent="0.25">
      <c r="A38" s="23" t="s">
        <v>17</v>
      </c>
      <c r="B38" s="24" t="s">
        <v>18</v>
      </c>
      <c r="C38" s="14">
        <f>'[1]9.1 ведомства'!G104</f>
        <v>50000</v>
      </c>
      <c r="D38" s="14">
        <f>'[1]9.1 ведомства'!H104</f>
        <v>0</v>
      </c>
      <c r="E38" s="14">
        <f>'[1]9.1 ведомства'!I104</f>
        <v>50000</v>
      </c>
      <c r="F38" s="14">
        <f>'[1]9.1 ведомства'!J104</f>
        <v>0</v>
      </c>
    </row>
    <row r="39" spans="1:8" x14ac:dyDescent="0.25">
      <c r="A39" s="54" t="s">
        <v>46</v>
      </c>
      <c r="B39" s="55"/>
      <c r="C39" s="14">
        <f>C40+C44+C42+C46</f>
        <v>10748419.66</v>
      </c>
      <c r="D39" s="14">
        <f t="shared" ref="D39:F39" si="11">D40+D44+D42+D46</f>
        <v>448419.66</v>
      </c>
      <c r="E39" s="14">
        <f t="shared" si="11"/>
        <v>10451419.66</v>
      </c>
      <c r="F39" s="14">
        <f t="shared" si="11"/>
        <v>451419.66</v>
      </c>
    </row>
    <row r="40" spans="1:8" ht="38.25" x14ac:dyDescent="0.25">
      <c r="A40" s="23" t="s">
        <v>47</v>
      </c>
      <c r="B40" s="21" t="s">
        <v>48</v>
      </c>
      <c r="C40" s="14">
        <f>C41</f>
        <v>104100</v>
      </c>
      <c r="D40" s="14">
        <f t="shared" ref="D40:F40" si="12">D41</f>
        <v>104100</v>
      </c>
      <c r="E40" s="14">
        <f t="shared" si="12"/>
        <v>107100</v>
      </c>
      <c r="F40" s="14">
        <f t="shared" si="12"/>
        <v>107100</v>
      </c>
    </row>
    <row r="41" spans="1:8" x14ac:dyDescent="0.25">
      <c r="A41" s="19" t="s">
        <v>37</v>
      </c>
      <c r="B41" s="18" t="s">
        <v>38</v>
      </c>
      <c r="C41" s="14">
        <f>'[1]9.1 ведомства'!G873</f>
        <v>104100</v>
      </c>
      <c r="D41" s="14">
        <f>'[1]9.1 ведомства'!H873</f>
        <v>104100</v>
      </c>
      <c r="E41" s="14">
        <f>'[1]9.1 ведомства'!I873</f>
        <v>107100</v>
      </c>
      <c r="F41" s="14">
        <f>'[1]9.1 ведомства'!J873</f>
        <v>107100</v>
      </c>
    </row>
    <row r="42" spans="1:8" ht="38.25" x14ac:dyDescent="0.25">
      <c r="A42" s="17" t="s">
        <v>49</v>
      </c>
      <c r="B42" s="18" t="s">
        <v>50</v>
      </c>
      <c r="C42" s="14">
        <f>C43</f>
        <v>10000000</v>
      </c>
      <c r="D42" s="14">
        <f t="shared" ref="D42:F42" si="13">D43</f>
        <v>0</v>
      </c>
      <c r="E42" s="14">
        <f t="shared" si="13"/>
        <v>10000000</v>
      </c>
      <c r="F42" s="14">
        <f t="shared" si="13"/>
        <v>0</v>
      </c>
    </row>
    <row r="43" spans="1:8" x14ac:dyDescent="0.25">
      <c r="A43" s="19" t="s">
        <v>37</v>
      </c>
      <c r="B43" s="18" t="s">
        <v>38</v>
      </c>
      <c r="C43" s="14">
        <f>'[1]9.1 ведомства'!G840</f>
        <v>10000000</v>
      </c>
      <c r="D43" s="14">
        <f>'[1]9.1 ведомства'!H840</f>
        <v>0</v>
      </c>
      <c r="E43" s="14">
        <f>'[1]9.1 ведомства'!I840</f>
        <v>10000000</v>
      </c>
      <c r="F43" s="14">
        <f>'[1]9.1 ведомства'!J840</f>
        <v>0</v>
      </c>
    </row>
    <row r="44" spans="1:8" ht="37.5" customHeight="1" x14ac:dyDescent="0.25">
      <c r="A44" s="17" t="s">
        <v>51</v>
      </c>
      <c r="B44" s="26" t="s">
        <v>52</v>
      </c>
      <c r="C44" s="14">
        <f>C45</f>
        <v>344319.66</v>
      </c>
      <c r="D44" s="14">
        <f t="shared" ref="D44:F44" si="14">D45</f>
        <v>344319.66</v>
      </c>
      <c r="E44" s="14">
        <f t="shared" si="14"/>
        <v>344319.66</v>
      </c>
      <c r="F44" s="14">
        <f t="shared" si="14"/>
        <v>344319.66</v>
      </c>
    </row>
    <row r="45" spans="1:8" x14ac:dyDescent="0.25">
      <c r="A45" s="23" t="s">
        <v>35</v>
      </c>
      <c r="B45" s="24" t="s">
        <v>36</v>
      </c>
      <c r="C45" s="14">
        <f>'[1]9.1 ведомства'!G361</f>
        <v>344319.66</v>
      </c>
      <c r="D45" s="14">
        <f>'[1]9.1 ведомства'!H361</f>
        <v>344319.66</v>
      </c>
      <c r="E45" s="14">
        <f>'[1]9.1 ведомства'!I361</f>
        <v>344319.66</v>
      </c>
      <c r="F45" s="14">
        <f>'[1]9.1 ведомства'!J361</f>
        <v>344319.66</v>
      </c>
    </row>
    <row r="46" spans="1:8" ht="25.5" x14ac:dyDescent="0.25">
      <c r="A46" s="17" t="s">
        <v>53</v>
      </c>
      <c r="B46" s="25" t="s">
        <v>54</v>
      </c>
      <c r="C46" s="14">
        <f>C47</f>
        <v>300000</v>
      </c>
      <c r="D46" s="14">
        <f t="shared" ref="D46:F46" si="15">D47</f>
        <v>0</v>
      </c>
      <c r="E46" s="14">
        <f t="shared" si="15"/>
        <v>0</v>
      </c>
      <c r="F46" s="14">
        <f t="shared" si="15"/>
        <v>0</v>
      </c>
    </row>
    <row r="47" spans="1:8" x14ac:dyDescent="0.25">
      <c r="A47" s="19" t="s">
        <v>37</v>
      </c>
      <c r="B47" s="18" t="s">
        <v>38</v>
      </c>
      <c r="C47" s="14">
        <f>'[1]9.1 ведомства'!G843</f>
        <v>300000</v>
      </c>
      <c r="D47" s="14">
        <f>'[1]9.1 ведомства'!H843</f>
        <v>0</v>
      </c>
      <c r="E47" s="14">
        <f>'[1]9.1 ведомства'!I843</f>
        <v>0</v>
      </c>
      <c r="F47" s="14">
        <f>'[1]9.1 ведомства'!J843</f>
        <v>0</v>
      </c>
    </row>
    <row r="48" spans="1:8" s="15" customFormat="1" x14ac:dyDescent="0.25">
      <c r="A48" s="59" t="s">
        <v>55</v>
      </c>
      <c r="B48" s="59"/>
      <c r="C48" s="14">
        <f>C49+C54+C57</f>
        <v>1349800</v>
      </c>
      <c r="D48" s="14">
        <f t="shared" ref="D48:F48" si="16">D49+D54+D57</f>
        <v>0</v>
      </c>
      <c r="E48" s="14">
        <f t="shared" si="16"/>
        <v>1351800</v>
      </c>
      <c r="F48" s="14">
        <f t="shared" si="16"/>
        <v>0</v>
      </c>
      <c r="H48" s="16"/>
    </row>
    <row r="49" spans="1:6" ht="26.25" customHeight="1" x14ac:dyDescent="0.25">
      <c r="A49" s="59" t="s">
        <v>56</v>
      </c>
      <c r="B49" s="59"/>
      <c r="C49" s="14">
        <f>C50+C52</f>
        <v>308000</v>
      </c>
      <c r="D49" s="14">
        <f t="shared" ref="D49:F49" si="17">D50+D52</f>
        <v>0</v>
      </c>
      <c r="E49" s="14">
        <f t="shared" si="17"/>
        <v>310000</v>
      </c>
      <c r="F49" s="14">
        <f t="shared" si="17"/>
        <v>0</v>
      </c>
    </row>
    <row r="50" spans="1:6" s="15" customFormat="1" x14ac:dyDescent="0.25">
      <c r="A50" s="19" t="s">
        <v>57</v>
      </c>
      <c r="B50" s="18" t="s">
        <v>16</v>
      </c>
      <c r="C50" s="14">
        <f>C51</f>
        <v>110000</v>
      </c>
      <c r="D50" s="14">
        <f t="shared" ref="D50:F50" si="18">D51</f>
        <v>0</v>
      </c>
      <c r="E50" s="14">
        <f t="shared" si="18"/>
        <v>110000</v>
      </c>
      <c r="F50" s="14">
        <f t="shared" si="18"/>
        <v>0</v>
      </c>
    </row>
    <row r="51" spans="1:6" x14ac:dyDescent="0.25">
      <c r="A51" s="19" t="s">
        <v>17</v>
      </c>
      <c r="B51" s="20" t="s">
        <v>18</v>
      </c>
      <c r="C51" s="14">
        <f>'[1]9.1 ведомства'!G152</f>
        <v>110000</v>
      </c>
      <c r="D51" s="14">
        <f>'[1]9.1 ведомства'!H152</f>
        <v>0</v>
      </c>
      <c r="E51" s="14">
        <f>'[1]9.1 ведомства'!I152</f>
        <v>110000</v>
      </c>
      <c r="F51" s="14">
        <f>'[1]9.1 ведомства'!J152</f>
        <v>0</v>
      </c>
    </row>
    <row r="52" spans="1:6" s="15" customFormat="1" x14ac:dyDescent="0.25">
      <c r="A52" s="19" t="s">
        <v>58</v>
      </c>
      <c r="B52" s="18" t="s">
        <v>16</v>
      </c>
      <c r="C52" s="14">
        <f>C53</f>
        <v>198000</v>
      </c>
      <c r="D52" s="14">
        <f t="shared" ref="D52:F52" si="19">D53</f>
        <v>0</v>
      </c>
      <c r="E52" s="14">
        <f t="shared" si="19"/>
        <v>200000</v>
      </c>
      <c r="F52" s="14">
        <f t="shared" si="19"/>
        <v>0</v>
      </c>
    </row>
    <row r="53" spans="1:6" x14ac:dyDescent="0.25">
      <c r="A53" s="19" t="s">
        <v>17</v>
      </c>
      <c r="B53" s="20" t="s">
        <v>18</v>
      </c>
      <c r="C53" s="14">
        <f>'[1]9.1 ведомства'!G155</f>
        <v>198000</v>
      </c>
      <c r="D53" s="14">
        <f>'[1]9.1 ведомства'!H155</f>
        <v>0</v>
      </c>
      <c r="E53" s="14">
        <f>'[1]9.1 ведомства'!I155</f>
        <v>200000</v>
      </c>
      <c r="F53" s="14">
        <f>'[1]9.1 ведомства'!J155</f>
        <v>0</v>
      </c>
    </row>
    <row r="54" spans="1:6" x14ac:dyDescent="0.25">
      <c r="A54" s="59" t="s">
        <v>59</v>
      </c>
      <c r="B54" s="59"/>
      <c r="C54" s="14">
        <f t="shared" ref="C54:F55" si="20">C55</f>
        <v>100000</v>
      </c>
      <c r="D54" s="14">
        <f t="shared" si="20"/>
        <v>0</v>
      </c>
      <c r="E54" s="14">
        <f t="shared" si="20"/>
        <v>100000</v>
      </c>
      <c r="F54" s="14">
        <f t="shared" si="20"/>
        <v>0</v>
      </c>
    </row>
    <row r="55" spans="1:6" s="15" customFormat="1" x14ac:dyDescent="0.25">
      <c r="A55" s="17" t="s">
        <v>60</v>
      </c>
      <c r="B55" s="18" t="s">
        <v>16</v>
      </c>
      <c r="C55" s="14">
        <f t="shared" si="20"/>
        <v>100000</v>
      </c>
      <c r="D55" s="14">
        <f t="shared" si="20"/>
        <v>0</v>
      </c>
      <c r="E55" s="14">
        <f t="shared" si="20"/>
        <v>100000</v>
      </c>
      <c r="F55" s="14">
        <f t="shared" si="20"/>
        <v>0</v>
      </c>
    </row>
    <row r="56" spans="1:6" x14ac:dyDescent="0.25">
      <c r="A56" s="19" t="s">
        <v>17</v>
      </c>
      <c r="B56" s="20" t="s">
        <v>18</v>
      </c>
      <c r="C56" s="14">
        <f>'[1]9.1 ведомства'!G160</f>
        <v>100000</v>
      </c>
      <c r="D56" s="14">
        <f>'[1]9.1 ведомства'!H160</f>
        <v>0</v>
      </c>
      <c r="E56" s="14">
        <f>'[1]9.1 ведомства'!I160</f>
        <v>100000</v>
      </c>
      <c r="F56" s="14">
        <f>'[1]9.1 ведомства'!J160</f>
        <v>0</v>
      </c>
    </row>
    <row r="57" spans="1:6" x14ac:dyDescent="0.25">
      <c r="A57" s="64" t="s">
        <v>61</v>
      </c>
      <c r="B57" s="65"/>
      <c r="C57" s="14">
        <f>C60+C62+C58</f>
        <v>941800</v>
      </c>
      <c r="D57" s="14">
        <f>D60+D62+D58</f>
        <v>0</v>
      </c>
      <c r="E57" s="14">
        <f>E60+E62+E58</f>
        <v>941800</v>
      </c>
      <c r="F57" s="14">
        <f>F60+F62+F58</f>
        <v>0</v>
      </c>
    </row>
    <row r="58" spans="1:6" ht="25.5" x14ac:dyDescent="0.25">
      <c r="A58" s="23" t="s">
        <v>62</v>
      </c>
      <c r="B58" s="28" t="s">
        <v>63</v>
      </c>
      <c r="C58" s="14">
        <f>C59</f>
        <v>263700</v>
      </c>
      <c r="D58" s="14">
        <f t="shared" ref="D58:F58" si="21">D59</f>
        <v>0</v>
      </c>
      <c r="E58" s="14">
        <f t="shared" si="21"/>
        <v>263700</v>
      </c>
      <c r="F58" s="14">
        <f t="shared" si="21"/>
        <v>0</v>
      </c>
    </row>
    <row r="59" spans="1:6" x14ac:dyDescent="0.25">
      <c r="A59" s="19" t="s">
        <v>17</v>
      </c>
      <c r="B59" s="20" t="s">
        <v>18</v>
      </c>
      <c r="C59" s="14">
        <f>'[1]9.1 ведомства'!G225</f>
        <v>263700</v>
      </c>
      <c r="D59" s="14">
        <f>'[1]9.1 ведомства'!H225</f>
        <v>0</v>
      </c>
      <c r="E59" s="14">
        <f>'[1]9.1 ведомства'!I225</f>
        <v>263700</v>
      </c>
      <c r="F59" s="14">
        <f>'[1]9.1 ведомства'!J225</f>
        <v>0</v>
      </c>
    </row>
    <row r="60" spans="1:6" ht="25.5" x14ac:dyDescent="0.25">
      <c r="A60" s="23" t="s">
        <v>64</v>
      </c>
      <c r="B60" s="28" t="s">
        <v>65</v>
      </c>
      <c r="C60" s="14">
        <f>C61</f>
        <v>100400</v>
      </c>
      <c r="D60" s="14">
        <f t="shared" ref="D60:F60" si="22">D61</f>
        <v>0</v>
      </c>
      <c r="E60" s="14">
        <f t="shared" si="22"/>
        <v>100400</v>
      </c>
      <c r="F60" s="14">
        <f t="shared" si="22"/>
        <v>0</v>
      </c>
    </row>
    <row r="61" spans="1:6" ht="24" x14ac:dyDescent="0.25">
      <c r="A61" s="23" t="s">
        <v>28</v>
      </c>
      <c r="B61" s="26" t="s">
        <v>29</v>
      </c>
      <c r="C61" s="14">
        <f>'[1]9.1 ведомства'!G640</f>
        <v>100400</v>
      </c>
      <c r="D61" s="14">
        <f>'[1]9.1 ведомства'!H640</f>
        <v>0</v>
      </c>
      <c r="E61" s="14">
        <f>'[1]9.1 ведомства'!I640</f>
        <v>100400</v>
      </c>
      <c r="F61" s="14">
        <f>'[1]9.1 ведомства'!J640</f>
        <v>0</v>
      </c>
    </row>
    <row r="62" spans="1:6" x14ac:dyDescent="0.25">
      <c r="A62" s="23" t="s">
        <v>66</v>
      </c>
      <c r="B62" s="28" t="s">
        <v>67</v>
      </c>
      <c r="C62" s="14">
        <f>C63</f>
        <v>577700</v>
      </c>
      <c r="D62" s="14">
        <f t="shared" ref="D62:F62" si="23">D63</f>
        <v>0</v>
      </c>
      <c r="E62" s="14">
        <f t="shared" si="23"/>
        <v>577700</v>
      </c>
      <c r="F62" s="14">
        <f t="shared" si="23"/>
        <v>0</v>
      </c>
    </row>
    <row r="63" spans="1:6" ht="24" x14ac:dyDescent="0.25">
      <c r="A63" s="23" t="s">
        <v>28</v>
      </c>
      <c r="B63" s="26" t="s">
        <v>29</v>
      </c>
      <c r="C63" s="14">
        <f>'[1]9.1 ведомства'!G642</f>
        <v>577700</v>
      </c>
      <c r="D63" s="14">
        <f>'[1]9.1 ведомства'!H642</f>
        <v>0</v>
      </c>
      <c r="E63" s="14">
        <f>'[1]9.1 ведомства'!I642</f>
        <v>577700</v>
      </c>
      <c r="F63" s="14">
        <f>'[1]9.1 ведомства'!J642</f>
        <v>0</v>
      </c>
    </row>
    <row r="64" spans="1:6" x14ac:dyDescent="0.25">
      <c r="A64" s="59" t="s">
        <v>68</v>
      </c>
      <c r="B64" s="59"/>
      <c r="C64" s="14">
        <f>C65+C80+C107+C139</f>
        <v>49163728.809999995</v>
      </c>
      <c r="D64" s="14">
        <f>D65+D80+D107+D139</f>
        <v>9449.9</v>
      </c>
      <c r="E64" s="14">
        <f>E65+E80+E107+E139</f>
        <v>49128770.420000002</v>
      </c>
      <c r="F64" s="14">
        <f>F65+F80+F107+F139</f>
        <v>9449.9</v>
      </c>
    </row>
    <row r="65" spans="1:6" ht="24" customHeight="1" x14ac:dyDescent="0.25">
      <c r="A65" s="59" t="s">
        <v>69</v>
      </c>
      <c r="B65" s="59"/>
      <c r="C65" s="14">
        <f>C66+C68+C70+C72+C74+C76+C78</f>
        <v>38413208.109999999</v>
      </c>
      <c r="D65" s="14">
        <f t="shared" ref="D65:F65" si="24">D66+D68+D70+D72+D74+D76+D78</f>
        <v>0</v>
      </c>
      <c r="E65" s="14">
        <f t="shared" si="24"/>
        <v>38413208.109999999</v>
      </c>
      <c r="F65" s="14">
        <f t="shared" si="24"/>
        <v>0</v>
      </c>
    </row>
    <row r="66" spans="1:6" s="15" customFormat="1" x14ac:dyDescent="0.25">
      <c r="A66" s="17" t="s">
        <v>70</v>
      </c>
      <c r="B66" s="21" t="s">
        <v>71</v>
      </c>
      <c r="C66" s="14">
        <f>C67</f>
        <v>9051665.1199999992</v>
      </c>
      <c r="D66" s="14">
        <f t="shared" ref="D66:F66" si="25">D67</f>
        <v>0</v>
      </c>
      <c r="E66" s="14">
        <f t="shared" si="25"/>
        <v>9051665.1199999992</v>
      </c>
      <c r="F66" s="14">
        <f t="shared" si="25"/>
        <v>0</v>
      </c>
    </row>
    <row r="67" spans="1:6" x14ac:dyDescent="0.25">
      <c r="A67" s="19" t="s">
        <v>72</v>
      </c>
      <c r="B67" s="18" t="s">
        <v>73</v>
      </c>
      <c r="C67" s="14">
        <f>'[1]9.1 ведомства'!G1149</f>
        <v>9051665.1199999992</v>
      </c>
      <c r="D67" s="14">
        <f>'[1]9.1 ведомства'!H1149</f>
        <v>0</v>
      </c>
      <c r="E67" s="14">
        <f>'[1]9.1 ведомства'!I1149</f>
        <v>9051665.1199999992</v>
      </c>
      <c r="F67" s="14">
        <f>'[1]9.1 ведомства'!J1149</f>
        <v>0</v>
      </c>
    </row>
    <row r="68" spans="1:6" s="29" customFormat="1" ht="25.5" x14ac:dyDescent="0.25">
      <c r="A68" s="17" t="s">
        <v>75</v>
      </c>
      <c r="B68" s="18" t="s">
        <v>76</v>
      </c>
      <c r="C68" s="14">
        <f>C69</f>
        <v>200000</v>
      </c>
      <c r="D68" s="14">
        <f t="shared" ref="D68:F68" si="26">D69</f>
        <v>0</v>
      </c>
      <c r="E68" s="14">
        <f t="shared" si="26"/>
        <v>200000</v>
      </c>
      <c r="F68" s="14">
        <f t="shared" si="26"/>
        <v>0</v>
      </c>
    </row>
    <row r="69" spans="1:6" x14ac:dyDescent="0.25">
      <c r="A69" s="19" t="s">
        <v>72</v>
      </c>
      <c r="B69" s="18" t="s">
        <v>73</v>
      </c>
      <c r="C69" s="14">
        <f>'[1]9.1 ведомства'!G1168</f>
        <v>200000</v>
      </c>
      <c r="D69" s="14">
        <f>'[1]9.1 ведомства'!H1168</f>
        <v>0</v>
      </c>
      <c r="E69" s="14">
        <f>'[1]9.1 ведомства'!I1168</f>
        <v>200000</v>
      </c>
      <c r="F69" s="14">
        <f>'[1]9.1 ведомства'!J1168</f>
        <v>0</v>
      </c>
    </row>
    <row r="70" spans="1:6" s="15" customFormat="1" ht="38.25" x14ac:dyDescent="0.25">
      <c r="A70" s="17" t="s">
        <v>77</v>
      </c>
      <c r="B70" s="18" t="s">
        <v>78</v>
      </c>
      <c r="C70" s="14">
        <f>C71</f>
        <v>600000</v>
      </c>
      <c r="D70" s="14">
        <f t="shared" ref="D70:F70" si="27">D71</f>
        <v>0</v>
      </c>
      <c r="E70" s="14">
        <f t="shared" si="27"/>
        <v>600000</v>
      </c>
      <c r="F70" s="14">
        <f t="shared" si="27"/>
        <v>0</v>
      </c>
    </row>
    <row r="71" spans="1:6" x14ac:dyDescent="0.25">
      <c r="A71" s="19" t="s">
        <v>72</v>
      </c>
      <c r="B71" s="18" t="s">
        <v>73</v>
      </c>
      <c r="C71" s="14">
        <f>'[1]9.1 ведомства'!G1172</f>
        <v>600000</v>
      </c>
      <c r="D71" s="14">
        <f>'[1]9.1 ведомства'!H1172</f>
        <v>0</v>
      </c>
      <c r="E71" s="14">
        <f>'[1]9.1 ведомства'!I1172</f>
        <v>600000</v>
      </c>
      <c r="F71" s="14">
        <f>'[1]9.1 ведомства'!J1172</f>
        <v>0</v>
      </c>
    </row>
    <row r="72" spans="1:6" s="15" customFormat="1" ht="25.5" x14ac:dyDescent="0.25">
      <c r="A72" s="17" t="s">
        <v>79</v>
      </c>
      <c r="B72" s="18" t="s">
        <v>80</v>
      </c>
      <c r="C72" s="14">
        <f>C73</f>
        <v>4590000</v>
      </c>
      <c r="D72" s="14">
        <f t="shared" ref="D72:F72" si="28">D73</f>
        <v>0</v>
      </c>
      <c r="E72" s="14">
        <f t="shared" si="28"/>
        <v>4590000</v>
      </c>
      <c r="F72" s="14">
        <f t="shared" si="28"/>
        <v>0</v>
      </c>
    </row>
    <row r="73" spans="1:6" x14ac:dyDescent="0.25">
      <c r="A73" s="19" t="s">
        <v>72</v>
      </c>
      <c r="B73" s="18" t="s">
        <v>73</v>
      </c>
      <c r="C73" s="14">
        <f>'[1]9.1 ведомства'!G1175</f>
        <v>4590000</v>
      </c>
      <c r="D73" s="14">
        <f>'[1]9.1 ведомства'!H1175</f>
        <v>0</v>
      </c>
      <c r="E73" s="14">
        <f>'[1]9.1 ведомства'!I1175</f>
        <v>4590000</v>
      </c>
      <c r="F73" s="14">
        <f>'[1]9.1 ведомства'!J1175</f>
        <v>0</v>
      </c>
    </row>
    <row r="74" spans="1:6" s="15" customFormat="1" ht="25.5" x14ac:dyDescent="0.25">
      <c r="A74" s="17" t="s">
        <v>81</v>
      </c>
      <c r="B74" s="18" t="s">
        <v>82</v>
      </c>
      <c r="C74" s="14">
        <f>C75</f>
        <v>573836.29</v>
      </c>
      <c r="D74" s="14">
        <f t="shared" ref="D74:F74" si="29">D75</f>
        <v>0</v>
      </c>
      <c r="E74" s="14">
        <f t="shared" si="29"/>
        <v>573836.29</v>
      </c>
      <c r="F74" s="14">
        <f t="shared" si="29"/>
        <v>0</v>
      </c>
    </row>
    <row r="75" spans="1:6" x14ac:dyDescent="0.25">
      <c r="A75" s="19" t="s">
        <v>72</v>
      </c>
      <c r="B75" s="18" t="s">
        <v>73</v>
      </c>
      <c r="C75" s="14">
        <f>'[1]9.1 ведомства'!G1204</f>
        <v>573836.29</v>
      </c>
      <c r="D75" s="14">
        <f>'[1]9.1 ведомства'!H1204</f>
        <v>0</v>
      </c>
      <c r="E75" s="14">
        <f>'[1]9.1 ведомства'!I1204</f>
        <v>573836.29</v>
      </c>
      <c r="F75" s="14">
        <f>'[1]9.1 ведомства'!J1204</f>
        <v>0</v>
      </c>
    </row>
    <row r="76" spans="1:6" s="15" customFormat="1" ht="25.5" x14ac:dyDescent="0.25">
      <c r="A76" s="17" t="s">
        <v>83</v>
      </c>
      <c r="B76" s="21" t="s">
        <v>74</v>
      </c>
      <c r="C76" s="14">
        <f>C77</f>
        <v>570728</v>
      </c>
      <c r="D76" s="14">
        <f t="shared" ref="D76:F76" si="30">D77</f>
        <v>0</v>
      </c>
      <c r="E76" s="14">
        <f t="shared" si="30"/>
        <v>570728</v>
      </c>
      <c r="F76" s="14">
        <f t="shared" si="30"/>
        <v>0</v>
      </c>
    </row>
    <row r="77" spans="1:6" x14ac:dyDescent="0.25">
      <c r="A77" s="19" t="s">
        <v>72</v>
      </c>
      <c r="B77" s="18" t="s">
        <v>73</v>
      </c>
      <c r="C77" s="14">
        <f>'[1]9.1 ведомства'!G1207</f>
        <v>570728</v>
      </c>
      <c r="D77" s="14">
        <f>'[1]9.1 ведомства'!H1207</f>
        <v>0</v>
      </c>
      <c r="E77" s="14">
        <f>'[1]9.1 ведомства'!I1207</f>
        <v>570728</v>
      </c>
      <c r="F77" s="14">
        <f>'[1]9.1 ведомства'!J1207</f>
        <v>0</v>
      </c>
    </row>
    <row r="78" spans="1:6" s="15" customFormat="1" ht="25.5" x14ac:dyDescent="0.25">
      <c r="A78" s="17" t="s">
        <v>84</v>
      </c>
      <c r="B78" s="30" t="s">
        <v>85</v>
      </c>
      <c r="C78" s="14">
        <f>C79</f>
        <v>22826978.699999999</v>
      </c>
      <c r="D78" s="14">
        <f t="shared" ref="D78:F78" si="31">D79</f>
        <v>0</v>
      </c>
      <c r="E78" s="14">
        <f t="shared" si="31"/>
        <v>22826978.699999999</v>
      </c>
      <c r="F78" s="14">
        <f t="shared" si="31"/>
        <v>0</v>
      </c>
    </row>
    <row r="79" spans="1:6" x14ac:dyDescent="0.25">
      <c r="A79" s="19" t="s">
        <v>72</v>
      </c>
      <c r="B79" s="18" t="s">
        <v>73</v>
      </c>
      <c r="C79" s="14">
        <f>'[1]9.1 ведомства'!G1209+'[1]9.1 ведомства'!G1178</f>
        <v>22826978.699999999</v>
      </c>
      <c r="D79" s="14">
        <f>'[1]9.1 ведомства'!H1209+'[1]9.1 ведомства'!H1178</f>
        <v>0</v>
      </c>
      <c r="E79" s="14">
        <f>'[1]9.1 ведомства'!I1209+'[1]9.1 ведомства'!I1178</f>
        <v>22826978.699999999</v>
      </c>
      <c r="F79" s="14">
        <f>'[1]9.1 ведомства'!J1209+'[1]9.1 ведомства'!J1178</f>
        <v>0</v>
      </c>
    </row>
    <row r="80" spans="1:6" ht="24.75" customHeight="1" x14ac:dyDescent="0.25">
      <c r="A80" s="59" t="s">
        <v>86</v>
      </c>
      <c r="B80" s="59"/>
      <c r="C80" s="14">
        <f>C81+C90+C95+C99+C104+C97</f>
        <v>4275978.0100000007</v>
      </c>
      <c r="D80" s="14">
        <f t="shared" ref="D80:F80" si="32">D81+D90+D95+D99+D104+D97</f>
        <v>9449.9</v>
      </c>
      <c r="E80" s="14">
        <f t="shared" si="32"/>
        <v>4535378.0100000007</v>
      </c>
      <c r="F80" s="14">
        <f t="shared" si="32"/>
        <v>9449.9</v>
      </c>
    </row>
    <row r="81" spans="1:6" s="15" customFormat="1" ht="25.5" x14ac:dyDescent="0.25">
      <c r="A81" s="17" t="s">
        <v>87</v>
      </c>
      <c r="B81" s="18" t="s">
        <v>88</v>
      </c>
      <c r="C81" s="14">
        <f>SUM(C82:C89)</f>
        <v>2231143</v>
      </c>
      <c r="D81" s="14">
        <f t="shared" ref="D81:F81" si="33">SUM(D82:D89)</f>
        <v>0</v>
      </c>
      <c r="E81" s="14">
        <f t="shared" si="33"/>
        <v>2131143</v>
      </c>
      <c r="F81" s="14">
        <f t="shared" si="33"/>
        <v>0</v>
      </c>
    </row>
    <row r="82" spans="1:6" x14ac:dyDescent="0.25">
      <c r="A82" s="19" t="s">
        <v>17</v>
      </c>
      <c r="B82" s="20" t="s">
        <v>18</v>
      </c>
      <c r="C82" s="14">
        <f>'[1]9.1 ведомства'!G59</f>
        <v>660000</v>
      </c>
      <c r="D82" s="14">
        <f>'[1]9.1 ведомства'!H59</f>
        <v>0</v>
      </c>
      <c r="E82" s="14">
        <f>'[1]9.1 ведомства'!I59</f>
        <v>670000</v>
      </c>
      <c r="F82" s="14">
        <f>'[1]9.1 ведомства'!J59</f>
        <v>0</v>
      </c>
    </row>
    <row r="83" spans="1:6" x14ac:dyDescent="0.25">
      <c r="A83" s="19" t="s">
        <v>26</v>
      </c>
      <c r="B83" s="20" t="s">
        <v>27</v>
      </c>
      <c r="C83" s="14">
        <f>'[1]9.1 ведомства'!G290</f>
        <v>113000</v>
      </c>
      <c r="D83" s="14">
        <f>'[1]9.1 ведомства'!H290</f>
        <v>0</v>
      </c>
      <c r="E83" s="14">
        <f>'[1]9.1 ведомства'!I290</f>
        <v>113000</v>
      </c>
      <c r="F83" s="14">
        <f>'[1]9.1 ведомства'!J290</f>
        <v>0</v>
      </c>
    </row>
    <row r="84" spans="1:6" x14ac:dyDescent="0.25">
      <c r="A84" s="19" t="s">
        <v>35</v>
      </c>
      <c r="B84" s="20" t="s">
        <v>36</v>
      </c>
      <c r="C84" s="14">
        <f>'[1]9.1 ведомства'!G343</f>
        <v>110000</v>
      </c>
      <c r="D84" s="14">
        <f>'[1]9.1 ведомства'!H343</f>
        <v>0</v>
      </c>
      <c r="E84" s="14">
        <f>'[1]9.1 ведомства'!I343</f>
        <v>110000</v>
      </c>
      <c r="F84" s="14">
        <f>'[1]9.1 ведомства'!J343</f>
        <v>0</v>
      </c>
    </row>
    <row r="85" spans="1:6" ht="25.5" x14ac:dyDescent="0.25">
      <c r="A85" s="19" t="s">
        <v>28</v>
      </c>
      <c r="B85" s="18" t="s">
        <v>29</v>
      </c>
      <c r="C85" s="14">
        <f>'[1]9.1 ведомства'!G599</f>
        <v>56000</v>
      </c>
      <c r="D85" s="14">
        <f>'[1]9.1 ведомства'!H599</f>
        <v>0</v>
      </c>
      <c r="E85" s="14">
        <f>'[1]9.1 ведомства'!I599</f>
        <v>56000</v>
      </c>
      <c r="F85" s="14">
        <f>'[1]9.1 ведомства'!J599</f>
        <v>0</v>
      </c>
    </row>
    <row r="86" spans="1:6" x14ac:dyDescent="0.25">
      <c r="A86" s="19" t="s">
        <v>37</v>
      </c>
      <c r="B86" s="18" t="s">
        <v>38</v>
      </c>
      <c r="C86" s="14">
        <f>'[1]9.1 ведомства'!G777</f>
        <v>286900</v>
      </c>
      <c r="D86" s="14">
        <f>'[1]9.1 ведомства'!H777</f>
        <v>0</v>
      </c>
      <c r="E86" s="14">
        <f>'[1]9.1 ведомства'!I777</f>
        <v>286900</v>
      </c>
      <c r="F86" s="14">
        <f>'[1]9.1 ведомства'!J777</f>
        <v>0</v>
      </c>
    </row>
    <row r="87" spans="1:6" x14ac:dyDescent="0.25">
      <c r="A87" s="19" t="s">
        <v>89</v>
      </c>
      <c r="B87" s="20" t="s">
        <v>90</v>
      </c>
      <c r="C87" s="14">
        <f>'[1]9.1 ведомства'!G1082</f>
        <v>255000</v>
      </c>
      <c r="D87" s="14">
        <f>'[1]9.1 ведомства'!H1082</f>
        <v>0</v>
      </c>
      <c r="E87" s="14">
        <f>'[1]9.1 ведомства'!I1082</f>
        <v>250000</v>
      </c>
      <c r="F87" s="14">
        <f>'[1]9.1 ведомства'!J1082</f>
        <v>0</v>
      </c>
    </row>
    <row r="88" spans="1:6" x14ac:dyDescent="0.25">
      <c r="A88" s="19" t="s">
        <v>91</v>
      </c>
      <c r="B88" s="20" t="s">
        <v>92</v>
      </c>
      <c r="C88" s="14">
        <f>'[1]9.1 ведомства'!G1134</f>
        <v>105000</v>
      </c>
      <c r="D88" s="14">
        <f>'[1]9.1 ведомства'!H1134</f>
        <v>0</v>
      </c>
      <c r="E88" s="14">
        <f>'[1]9.1 ведомства'!I1134</f>
        <v>0</v>
      </c>
      <c r="F88" s="14">
        <f>'[1]9.1 ведомства'!J1134</f>
        <v>0</v>
      </c>
    </row>
    <row r="89" spans="1:6" x14ac:dyDescent="0.25">
      <c r="A89" s="19" t="s">
        <v>72</v>
      </c>
      <c r="B89" s="18" t="s">
        <v>73</v>
      </c>
      <c r="C89" s="14">
        <f>'[1]9.1 ведомства'!G1185</f>
        <v>645243</v>
      </c>
      <c r="D89" s="14">
        <f>'[1]9.1 ведомства'!H1185</f>
        <v>0</v>
      </c>
      <c r="E89" s="14">
        <f>'[1]9.1 ведомства'!I1185</f>
        <v>645243</v>
      </c>
      <c r="F89" s="14">
        <f>'[1]9.1 ведомства'!J1185</f>
        <v>0</v>
      </c>
    </row>
    <row r="90" spans="1:6" s="15" customFormat="1" ht="25.5" x14ac:dyDescent="0.25">
      <c r="A90" s="17" t="s">
        <v>93</v>
      </c>
      <c r="B90" s="18" t="s">
        <v>88</v>
      </c>
      <c r="C90" s="14">
        <f>SUM(C91:C94)</f>
        <v>251500</v>
      </c>
      <c r="D90" s="14">
        <f t="shared" ref="D90:F90" si="34">SUM(D91:D94)</f>
        <v>0</v>
      </c>
      <c r="E90" s="14">
        <f t="shared" si="34"/>
        <v>610000</v>
      </c>
      <c r="F90" s="14">
        <f t="shared" si="34"/>
        <v>0</v>
      </c>
    </row>
    <row r="91" spans="1:6" x14ac:dyDescent="0.25">
      <c r="A91" s="19" t="s">
        <v>17</v>
      </c>
      <c r="B91" s="20" t="s">
        <v>18</v>
      </c>
      <c r="C91" s="14">
        <f>'[1]9.1 ведомства'!G62</f>
        <v>206500</v>
      </c>
      <c r="D91" s="14">
        <f>'[1]9.1 ведомства'!H62</f>
        <v>0</v>
      </c>
      <c r="E91" s="14">
        <f>'[1]9.1 ведомства'!I62</f>
        <v>515000</v>
      </c>
      <c r="F91" s="14">
        <f>'[1]9.1 ведомства'!J62</f>
        <v>0</v>
      </c>
    </row>
    <row r="92" spans="1:6" x14ac:dyDescent="0.25">
      <c r="A92" s="19" t="s">
        <v>26</v>
      </c>
      <c r="B92" s="20" t="s">
        <v>27</v>
      </c>
      <c r="C92" s="14">
        <f>'[1]9.1 ведомства'!G293</f>
        <v>29500</v>
      </c>
      <c r="D92" s="14">
        <f>'[1]9.1 ведомства'!H293</f>
        <v>0</v>
      </c>
      <c r="E92" s="14">
        <f>'[1]9.1 ведомства'!I293</f>
        <v>29500</v>
      </c>
      <c r="F92" s="14">
        <f>'[1]9.1 ведомства'!J293</f>
        <v>0</v>
      </c>
    </row>
    <row r="93" spans="1:6" x14ac:dyDescent="0.25">
      <c r="A93" s="19" t="s">
        <v>37</v>
      </c>
      <c r="B93" s="18" t="s">
        <v>38</v>
      </c>
      <c r="C93" s="14">
        <f>'[1]9.1 ведомства'!G779</f>
        <v>15500</v>
      </c>
      <c r="D93" s="14">
        <f>'[1]9.1 ведомства'!H779</f>
        <v>0</v>
      </c>
      <c r="E93" s="14">
        <f>'[1]9.1 ведомства'!I779</f>
        <v>15500</v>
      </c>
      <c r="F93" s="14">
        <f>'[1]9.1 ведомства'!J779</f>
        <v>0</v>
      </c>
    </row>
    <row r="94" spans="1:6" x14ac:dyDescent="0.25">
      <c r="A94" s="19" t="s">
        <v>89</v>
      </c>
      <c r="B94" s="20" t="s">
        <v>90</v>
      </c>
      <c r="C94" s="14">
        <f>'[1]9.1 ведомства'!G1084</f>
        <v>0</v>
      </c>
      <c r="D94" s="14">
        <f>'[1]9.1 ведомства'!H1084</f>
        <v>0</v>
      </c>
      <c r="E94" s="14">
        <f>'[1]9.1 ведомства'!I1084</f>
        <v>50000</v>
      </c>
      <c r="F94" s="14">
        <f>'[1]9.1 ведомства'!J1084</f>
        <v>0</v>
      </c>
    </row>
    <row r="95" spans="1:6" ht="25.5" x14ac:dyDescent="0.25">
      <c r="A95" s="17" t="s">
        <v>94</v>
      </c>
      <c r="B95" s="30" t="s">
        <v>95</v>
      </c>
      <c r="C95" s="14">
        <f>C96</f>
        <v>9449.9</v>
      </c>
      <c r="D95" s="14">
        <f t="shared" ref="D95:F95" si="35">D96</f>
        <v>9449.9</v>
      </c>
      <c r="E95" s="14">
        <f t="shared" si="35"/>
        <v>9449.9</v>
      </c>
      <c r="F95" s="14">
        <f t="shared" si="35"/>
        <v>9449.9</v>
      </c>
    </row>
    <row r="96" spans="1:6" x14ac:dyDescent="0.25">
      <c r="A96" s="19" t="s">
        <v>17</v>
      </c>
      <c r="B96" s="20" t="s">
        <v>18</v>
      </c>
      <c r="C96" s="14">
        <f>'[1]9.1 ведомства'!G122</f>
        <v>9449.9</v>
      </c>
      <c r="D96" s="14">
        <f>'[1]9.1 ведомства'!H122</f>
        <v>9449.9</v>
      </c>
      <c r="E96" s="14">
        <f>'[1]9.1 ведомства'!I122</f>
        <v>9449.9</v>
      </c>
      <c r="F96" s="14">
        <f>'[1]9.1 ведомства'!J122</f>
        <v>9449.9</v>
      </c>
    </row>
    <row r="97" spans="1:6" ht="25.5" x14ac:dyDescent="0.25">
      <c r="A97" s="21" t="s">
        <v>96</v>
      </c>
      <c r="B97" s="30" t="s">
        <v>97</v>
      </c>
      <c r="C97" s="14">
        <f>C98</f>
        <v>5385.11</v>
      </c>
      <c r="D97" s="14">
        <f t="shared" ref="D97:F97" si="36">D98</f>
        <v>0</v>
      </c>
      <c r="E97" s="14">
        <f t="shared" si="36"/>
        <v>5385.11</v>
      </c>
      <c r="F97" s="14">
        <f t="shared" si="36"/>
        <v>0</v>
      </c>
    </row>
    <row r="98" spans="1:6" s="15" customFormat="1" x14ac:dyDescent="0.25">
      <c r="A98" s="19" t="s">
        <v>17</v>
      </c>
      <c r="B98" s="20" t="s">
        <v>18</v>
      </c>
      <c r="C98" s="14">
        <f>'[1]9.1 ведомства'!G124</f>
        <v>5385.11</v>
      </c>
      <c r="D98" s="14">
        <f>'[1]9.1 ведомства'!H124</f>
        <v>0</v>
      </c>
      <c r="E98" s="14">
        <f>'[1]9.1 ведомства'!I124</f>
        <v>5385.11</v>
      </c>
      <c r="F98" s="14">
        <f>'[1]9.1 ведомства'!J124</f>
        <v>0</v>
      </c>
    </row>
    <row r="99" spans="1:6" s="15" customFormat="1" ht="25.5" x14ac:dyDescent="0.25">
      <c r="A99" s="17" t="s">
        <v>98</v>
      </c>
      <c r="B99" s="18" t="s">
        <v>88</v>
      </c>
      <c r="C99" s="14">
        <f>SUM(C100:C103)</f>
        <v>274000</v>
      </c>
      <c r="D99" s="14">
        <f t="shared" ref="D99:F99" si="37">SUM(D100:D103)</f>
        <v>0</v>
      </c>
      <c r="E99" s="14">
        <f t="shared" si="37"/>
        <v>274000</v>
      </c>
      <c r="F99" s="14">
        <f t="shared" si="37"/>
        <v>0</v>
      </c>
    </row>
    <row r="100" spans="1:6" x14ac:dyDescent="0.25">
      <c r="A100" s="19" t="s">
        <v>17</v>
      </c>
      <c r="B100" s="20" t="s">
        <v>18</v>
      </c>
      <c r="C100" s="14">
        <f>'[1]9.1 ведомства'!G65</f>
        <v>130000</v>
      </c>
      <c r="D100" s="14">
        <f>'[1]9.1 ведомства'!H65</f>
        <v>0</v>
      </c>
      <c r="E100" s="14">
        <f>'[1]9.1 ведомства'!I65</f>
        <v>130000</v>
      </c>
      <c r="F100" s="14">
        <f>'[1]9.1 ведомства'!J65</f>
        <v>0</v>
      </c>
    </row>
    <row r="101" spans="1:6" x14ac:dyDescent="0.25">
      <c r="A101" s="19" t="s">
        <v>26</v>
      </c>
      <c r="B101" s="20" t="s">
        <v>27</v>
      </c>
      <c r="C101" s="14">
        <f>'[1]9.1 ведомства'!G296</f>
        <v>42000</v>
      </c>
      <c r="D101" s="14">
        <f>'[1]9.1 ведомства'!H296</f>
        <v>0</v>
      </c>
      <c r="E101" s="14">
        <f>'[1]9.1 ведомства'!I296</f>
        <v>42000</v>
      </c>
      <c r="F101" s="14">
        <f>'[1]9.1 ведомства'!J296</f>
        <v>0</v>
      </c>
    </row>
    <row r="102" spans="1:6" x14ac:dyDescent="0.25">
      <c r="A102" s="19" t="s">
        <v>99</v>
      </c>
      <c r="B102" s="20" t="s">
        <v>90</v>
      </c>
      <c r="C102" s="14">
        <f>'[1]9.1 ведомства'!G1087</f>
        <v>72000</v>
      </c>
      <c r="D102" s="14">
        <f>'[1]9.1 ведомства'!H1087</f>
        <v>0</v>
      </c>
      <c r="E102" s="14">
        <f>'[1]9.1 ведомства'!I1087</f>
        <v>72000</v>
      </c>
      <c r="F102" s="14">
        <f>'[1]9.1 ведомства'!J1087</f>
        <v>0</v>
      </c>
    </row>
    <row r="103" spans="1:6" x14ac:dyDescent="0.25">
      <c r="A103" s="19" t="s">
        <v>72</v>
      </c>
      <c r="B103" s="18" t="s">
        <v>73</v>
      </c>
      <c r="C103" s="14">
        <f>'[1]9.1 ведомства'!G1187</f>
        <v>30000</v>
      </c>
      <c r="D103" s="14">
        <f>'[1]9.1 ведомства'!H1187</f>
        <v>0</v>
      </c>
      <c r="E103" s="14">
        <f>'[1]9.1 ведомства'!I1187</f>
        <v>30000</v>
      </c>
      <c r="F103" s="14">
        <f>'[1]9.1 ведомства'!J1187</f>
        <v>0</v>
      </c>
    </row>
    <row r="104" spans="1:6" ht="25.5" x14ac:dyDescent="0.25">
      <c r="A104" s="17" t="s">
        <v>100</v>
      </c>
      <c r="B104" s="18" t="s">
        <v>88</v>
      </c>
      <c r="C104" s="14">
        <f>SUM(C105:C106)</f>
        <v>1504500</v>
      </c>
      <c r="D104" s="14">
        <f>SUM(D105:D106)</f>
        <v>0</v>
      </c>
      <c r="E104" s="14">
        <f>SUM(E105:E106)</f>
        <v>1505400</v>
      </c>
      <c r="F104" s="14">
        <f>SUM(F105:F106)</f>
        <v>0</v>
      </c>
    </row>
    <row r="105" spans="1:6" x14ac:dyDescent="0.25">
      <c r="A105" s="19" t="s">
        <v>17</v>
      </c>
      <c r="B105" s="20" t="s">
        <v>18</v>
      </c>
      <c r="C105" s="14">
        <f>'[1]9.1 ведомства'!G68</f>
        <v>1354100</v>
      </c>
      <c r="D105" s="14">
        <f>'[1]9.1 ведомства'!H68</f>
        <v>0</v>
      </c>
      <c r="E105" s="14">
        <f>'[1]9.1 ведомства'!I68</f>
        <v>1355000</v>
      </c>
      <c r="F105" s="14">
        <f>'[1]9.1 ведомства'!J68</f>
        <v>0</v>
      </c>
    </row>
    <row r="106" spans="1:6" x14ac:dyDescent="0.25">
      <c r="A106" s="19" t="s">
        <v>26</v>
      </c>
      <c r="B106" s="20" t="s">
        <v>27</v>
      </c>
      <c r="C106" s="14">
        <f>'[1]9.1 ведомства'!G299</f>
        <v>150400</v>
      </c>
      <c r="D106" s="14">
        <f>'[1]9.1 ведомства'!H299</f>
        <v>0</v>
      </c>
      <c r="E106" s="14">
        <f>'[1]9.1 ведомства'!I299</f>
        <v>150400</v>
      </c>
      <c r="F106" s="14">
        <f>'[1]9.1 ведомства'!J299</f>
        <v>0</v>
      </c>
    </row>
    <row r="107" spans="1:6" ht="21.75" customHeight="1" x14ac:dyDescent="0.25">
      <c r="A107" s="59" t="s">
        <v>101</v>
      </c>
      <c r="B107" s="59"/>
      <c r="C107" s="14">
        <f>+C108+C110+C119+C121+C130</f>
        <v>6300542.6899999995</v>
      </c>
      <c r="D107" s="14">
        <f t="shared" ref="D107:F107" si="38">+D108+D110+D119+D121+D130</f>
        <v>0</v>
      </c>
      <c r="E107" s="14">
        <f t="shared" si="38"/>
        <v>6180184.3000000007</v>
      </c>
      <c r="F107" s="14">
        <f t="shared" si="38"/>
        <v>0</v>
      </c>
    </row>
    <row r="108" spans="1:6" ht="24" x14ac:dyDescent="0.25">
      <c r="A108" s="27" t="s">
        <v>102</v>
      </c>
      <c r="B108" s="26" t="s">
        <v>103</v>
      </c>
      <c r="C108" s="14">
        <f>C109</f>
        <v>50000</v>
      </c>
      <c r="D108" s="14">
        <f t="shared" ref="D108:F108" si="39">D109</f>
        <v>0</v>
      </c>
      <c r="E108" s="14">
        <f t="shared" si="39"/>
        <v>0</v>
      </c>
      <c r="F108" s="14">
        <f t="shared" si="39"/>
        <v>0</v>
      </c>
    </row>
    <row r="109" spans="1:6" x14ac:dyDescent="0.25">
      <c r="A109" s="23" t="s">
        <v>91</v>
      </c>
      <c r="B109" s="26" t="s">
        <v>92</v>
      </c>
      <c r="C109" s="14">
        <f>'[1]9.1 ведомства'!G1104</f>
        <v>50000</v>
      </c>
      <c r="D109" s="14">
        <f>'[1]9.1 ведомства'!H1104</f>
        <v>0</v>
      </c>
      <c r="E109" s="14">
        <f>'[1]9.1 ведомства'!I1104</f>
        <v>0</v>
      </c>
      <c r="F109" s="14">
        <f>'[1]9.1 ведомства'!J1104</f>
        <v>0</v>
      </c>
    </row>
    <row r="110" spans="1:6" x14ac:dyDescent="0.25">
      <c r="A110" s="27" t="s">
        <v>104</v>
      </c>
      <c r="B110" s="31" t="s">
        <v>105</v>
      </c>
      <c r="C110" s="14">
        <f>SUM(C111:C118)</f>
        <v>1351700</v>
      </c>
      <c r="D110" s="14">
        <f t="shared" ref="D110:F110" si="40">SUM(D111:D118)</f>
        <v>0</v>
      </c>
      <c r="E110" s="14">
        <f t="shared" si="40"/>
        <v>1281700</v>
      </c>
      <c r="F110" s="14">
        <f t="shared" si="40"/>
        <v>0</v>
      </c>
    </row>
    <row r="111" spans="1:6" x14ac:dyDescent="0.25">
      <c r="A111" s="23" t="s">
        <v>17</v>
      </c>
      <c r="B111" s="26" t="s">
        <v>18</v>
      </c>
      <c r="C111" s="14">
        <f>'[1]9.1 ведомства'!G29</f>
        <v>370000</v>
      </c>
      <c r="D111" s="14">
        <f>'[1]9.1 ведомства'!H29</f>
        <v>0</v>
      </c>
      <c r="E111" s="14">
        <f>'[1]9.1 ведомства'!I29</f>
        <v>370000</v>
      </c>
      <c r="F111" s="14">
        <f>'[1]9.1 ведомства'!J29</f>
        <v>0</v>
      </c>
    </row>
    <row r="112" spans="1:6" x14ac:dyDescent="0.25">
      <c r="A112" s="23" t="s">
        <v>26</v>
      </c>
      <c r="B112" s="26" t="s">
        <v>27</v>
      </c>
      <c r="C112" s="14">
        <f>'[1]9.1 ведомства'!G262</f>
        <v>553000</v>
      </c>
      <c r="D112" s="14">
        <f>'[1]9.1 ведомства'!H262</f>
        <v>0</v>
      </c>
      <c r="E112" s="14">
        <f>'[1]9.1 ведомства'!I262</f>
        <v>553000</v>
      </c>
      <c r="F112" s="14">
        <f>'[1]9.1 ведомства'!J262</f>
        <v>0</v>
      </c>
    </row>
    <row r="113" spans="1:6" x14ac:dyDescent="0.25">
      <c r="A113" s="19" t="s">
        <v>35</v>
      </c>
      <c r="B113" s="20" t="s">
        <v>36</v>
      </c>
      <c r="C113" s="14">
        <f>'[1]9.1 ведомства'!G329</f>
        <v>50000</v>
      </c>
      <c r="D113" s="14">
        <f>'[1]9.1 ведомства'!H329</f>
        <v>0</v>
      </c>
      <c r="E113" s="14">
        <f>'[1]9.1 ведомства'!I329</f>
        <v>50000</v>
      </c>
      <c r="F113" s="14">
        <f>'[1]9.1 ведомства'!J329</f>
        <v>0</v>
      </c>
    </row>
    <row r="114" spans="1:6" ht="24" x14ac:dyDescent="0.25">
      <c r="A114" s="23" t="s">
        <v>28</v>
      </c>
      <c r="B114" s="26" t="s">
        <v>29</v>
      </c>
      <c r="C114" s="14">
        <f>'[1]9.1 ведомства'!G575</f>
        <v>40000</v>
      </c>
      <c r="D114" s="14">
        <f>'[1]9.1 ведомства'!H575</f>
        <v>0</v>
      </c>
      <c r="E114" s="14">
        <f>'[1]9.1 ведомства'!I575</f>
        <v>40000</v>
      </c>
      <c r="F114" s="14">
        <f>'[1]9.1 ведомства'!J575</f>
        <v>0</v>
      </c>
    </row>
    <row r="115" spans="1:6" x14ac:dyDescent="0.25">
      <c r="A115" s="23" t="s">
        <v>37</v>
      </c>
      <c r="B115" s="26" t="s">
        <v>38</v>
      </c>
      <c r="C115" s="14">
        <f>'[1]9.1 ведомства'!G757</f>
        <v>124700</v>
      </c>
      <c r="D115" s="14">
        <f>'[1]9.1 ведомства'!H757</f>
        <v>0</v>
      </c>
      <c r="E115" s="14">
        <f>'[1]9.1 ведомства'!I757</f>
        <v>124700</v>
      </c>
      <c r="F115" s="14">
        <f>'[1]9.1 ведомства'!J757</f>
        <v>0</v>
      </c>
    </row>
    <row r="116" spans="1:6" x14ac:dyDescent="0.25">
      <c r="A116" s="23" t="s">
        <v>99</v>
      </c>
      <c r="B116" s="26" t="s">
        <v>90</v>
      </c>
      <c r="C116" s="14">
        <f>'[1]9.1 ведомства'!G1053</f>
        <v>80000</v>
      </c>
      <c r="D116" s="14">
        <f>'[1]9.1 ведомства'!H1053</f>
        <v>0</v>
      </c>
      <c r="E116" s="14">
        <f>'[1]9.1 ведомства'!I1053</f>
        <v>60000</v>
      </c>
      <c r="F116" s="14">
        <f>'[1]9.1 ведомства'!J1053</f>
        <v>0</v>
      </c>
    </row>
    <row r="117" spans="1:6" x14ac:dyDescent="0.25">
      <c r="A117" s="23" t="s">
        <v>91</v>
      </c>
      <c r="B117" s="26" t="s">
        <v>92</v>
      </c>
      <c r="C117" s="14">
        <f>'[1]9.1 ведомства'!G1107</f>
        <v>50000</v>
      </c>
      <c r="D117" s="14">
        <f>'[1]9.1 ведомства'!H1107</f>
        <v>0</v>
      </c>
      <c r="E117" s="14">
        <f>'[1]9.1 ведомства'!I1107</f>
        <v>0</v>
      </c>
      <c r="F117" s="14">
        <f>'[1]9.1 ведомства'!J1107</f>
        <v>0</v>
      </c>
    </row>
    <row r="118" spans="1:6" x14ac:dyDescent="0.25">
      <c r="A118" s="23" t="s">
        <v>72</v>
      </c>
      <c r="B118" s="26" t="s">
        <v>73</v>
      </c>
      <c r="C118" s="14">
        <f>'[1]9.1 ведомства'!G1158</f>
        <v>84000</v>
      </c>
      <c r="D118" s="14">
        <f>'[1]9.1 ведомства'!H1158</f>
        <v>0</v>
      </c>
      <c r="E118" s="14">
        <f>'[1]9.1 ведомства'!I1158</f>
        <v>84000</v>
      </c>
      <c r="F118" s="14">
        <f>'[1]9.1 ведомства'!J1158</f>
        <v>0</v>
      </c>
    </row>
    <row r="119" spans="1:6" x14ac:dyDescent="0.25">
      <c r="A119" s="27" t="s">
        <v>106</v>
      </c>
      <c r="B119" s="31" t="s">
        <v>105</v>
      </c>
      <c r="C119" s="14">
        <f>C120</f>
        <v>150000</v>
      </c>
      <c r="D119" s="14">
        <f t="shared" ref="D119:F119" si="41">D120</f>
        <v>0</v>
      </c>
      <c r="E119" s="14">
        <f t="shared" si="41"/>
        <v>150000</v>
      </c>
      <c r="F119" s="14">
        <f t="shared" si="41"/>
        <v>0</v>
      </c>
    </row>
    <row r="120" spans="1:6" x14ac:dyDescent="0.25">
      <c r="A120" s="23" t="s">
        <v>17</v>
      </c>
      <c r="B120" s="26" t="s">
        <v>18</v>
      </c>
      <c r="C120" s="14">
        <f>'[1]9.1 ведомства'!G33</f>
        <v>150000</v>
      </c>
      <c r="D120" s="14">
        <f>'[1]9.1 ведомства'!H33</f>
        <v>0</v>
      </c>
      <c r="E120" s="14">
        <f>'[1]9.1 ведомства'!I33</f>
        <v>150000</v>
      </c>
      <c r="F120" s="14">
        <f>'[1]9.1 ведомства'!J33</f>
        <v>0</v>
      </c>
    </row>
    <row r="121" spans="1:6" ht="25.5" x14ac:dyDescent="0.25">
      <c r="A121" s="19" t="s">
        <v>107</v>
      </c>
      <c r="B121" s="21" t="s">
        <v>74</v>
      </c>
      <c r="C121" s="14">
        <f>SUM(C122:C129)</f>
        <v>2446658.71</v>
      </c>
      <c r="D121" s="14">
        <f t="shared" ref="D121:F121" si="42">SUM(D122:D129)</f>
        <v>0</v>
      </c>
      <c r="E121" s="14">
        <f t="shared" si="42"/>
        <v>2422450.3200000003</v>
      </c>
      <c r="F121" s="14">
        <f t="shared" si="42"/>
        <v>0</v>
      </c>
    </row>
    <row r="122" spans="1:6" x14ac:dyDescent="0.25">
      <c r="A122" s="19" t="s">
        <v>17</v>
      </c>
      <c r="B122" s="20" t="s">
        <v>18</v>
      </c>
      <c r="C122" s="14">
        <f>'[1]9.1 ведомства'!G37</f>
        <v>913135.16</v>
      </c>
      <c r="D122" s="14">
        <f>'[1]9.1 ведомства'!H37</f>
        <v>0</v>
      </c>
      <c r="E122" s="14">
        <f>'[1]9.1 ведомства'!I37</f>
        <v>900000</v>
      </c>
      <c r="F122" s="14">
        <f>'[1]9.1 ведомства'!J37</f>
        <v>0</v>
      </c>
    </row>
    <row r="123" spans="1:6" x14ac:dyDescent="0.25">
      <c r="A123" s="19" t="s">
        <v>26</v>
      </c>
      <c r="B123" s="20" t="s">
        <v>27</v>
      </c>
      <c r="C123" s="14">
        <f>'[1]9.1 ведомства'!G266</f>
        <v>550000</v>
      </c>
      <c r="D123" s="14">
        <f>'[1]9.1 ведомства'!H266</f>
        <v>0</v>
      </c>
      <c r="E123" s="14">
        <f>'[1]9.1 ведомства'!I266</f>
        <v>550000</v>
      </c>
      <c r="F123" s="14">
        <f>'[1]9.1 ведомства'!J266</f>
        <v>0</v>
      </c>
    </row>
    <row r="124" spans="1:6" x14ac:dyDescent="0.25">
      <c r="A124" s="19" t="s">
        <v>35</v>
      </c>
      <c r="B124" s="20" t="s">
        <v>36</v>
      </c>
      <c r="C124" s="14">
        <f>'[1]9.1 ведомства'!G333</f>
        <v>100000</v>
      </c>
      <c r="D124" s="14">
        <f>'[1]9.1 ведомства'!H333</f>
        <v>0</v>
      </c>
      <c r="E124" s="14">
        <f>'[1]9.1 ведомства'!I333</f>
        <v>100000</v>
      </c>
      <c r="F124" s="14">
        <f>'[1]9.1 ведомства'!J333</f>
        <v>0</v>
      </c>
    </row>
    <row r="125" spans="1:6" ht="25.5" x14ac:dyDescent="0.25">
      <c r="A125" s="19" t="s">
        <v>28</v>
      </c>
      <c r="B125" s="18" t="s">
        <v>29</v>
      </c>
      <c r="C125" s="14">
        <f>'[1]9.1 ведомства'!G579</f>
        <v>70000</v>
      </c>
      <c r="D125" s="14">
        <f>'[1]9.1 ведомства'!H579</f>
        <v>0</v>
      </c>
      <c r="E125" s="14">
        <f>'[1]9.1 ведомства'!I579</f>
        <v>70000</v>
      </c>
      <c r="F125" s="14">
        <f>'[1]9.1 ведомства'!J579</f>
        <v>0</v>
      </c>
    </row>
    <row r="126" spans="1:6" x14ac:dyDescent="0.25">
      <c r="A126" s="19" t="s">
        <v>37</v>
      </c>
      <c r="B126" s="18" t="s">
        <v>38</v>
      </c>
      <c r="C126" s="14">
        <f>'[1]9.1 ведомства'!G761</f>
        <v>250123.55</v>
      </c>
      <c r="D126" s="14">
        <f>'[1]9.1 ведомства'!H761</f>
        <v>0</v>
      </c>
      <c r="E126" s="14">
        <f>'[1]9.1 ведомства'!I761</f>
        <v>250900.32</v>
      </c>
      <c r="F126" s="14">
        <f>'[1]9.1 ведомства'!J761</f>
        <v>0</v>
      </c>
    </row>
    <row r="127" spans="1:6" x14ac:dyDescent="0.25">
      <c r="A127" s="19" t="s">
        <v>89</v>
      </c>
      <c r="B127" s="20" t="s">
        <v>90</v>
      </c>
      <c r="C127" s="14">
        <f>'[1]9.1 ведомства'!G1057</f>
        <v>135000</v>
      </c>
      <c r="D127" s="14">
        <f>'[1]9.1 ведомства'!H1057</f>
        <v>0</v>
      </c>
      <c r="E127" s="14">
        <f>'[1]9.1 ведомства'!I1057</f>
        <v>123150</v>
      </c>
      <c r="F127" s="14">
        <f>'[1]9.1 ведомства'!J1057</f>
        <v>0</v>
      </c>
    </row>
    <row r="128" spans="1:6" x14ac:dyDescent="0.25">
      <c r="A128" s="23" t="s">
        <v>91</v>
      </c>
      <c r="B128" s="26" t="s">
        <v>92</v>
      </c>
      <c r="C128" s="14">
        <f>'[1]9.1 ведомства'!G1115</f>
        <v>50000</v>
      </c>
      <c r="D128" s="14">
        <f>'[1]9.1 ведомства'!H1115</f>
        <v>0</v>
      </c>
      <c r="E128" s="14">
        <f>'[1]9.1 ведомства'!I1115</f>
        <v>50000</v>
      </c>
      <c r="F128" s="14">
        <f>'[1]9.1 ведомства'!J1115</f>
        <v>0</v>
      </c>
    </row>
    <row r="129" spans="1:8" x14ac:dyDescent="0.25">
      <c r="A129" s="19" t="s">
        <v>72</v>
      </c>
      <c r="B129" s="18" t="s">
        <v>73</v>
      </c>
      <c r="C129" s="14">
        <f>'[1]9.1 ведомства'!G1162</f>
        <v>378400</v>
      </c>
      <c r="D129" s="14">
        <f>'[1]9.1 ведомства'!H1162</f>
        <v>0</v>
      </c>
      <c r="E129" s="14">
        <f>'[1]9.1 ведомства'!I1162</f>
        <v>378400</v>
      </c>
      <c r="F129" s="14">
        <f>'[1]9.1 ведомства'!J1162</f>
        <v>0</v>
      </c>
    </row>
    <row r="130" spans="1:8" x14ac:dyDescent="0.25">
      <c r="A130" s="17" t="s">
        <v>108</v>
      </c>
      <c r="B130" s="21" t="s">
        <v>109</v>
      </c>
      <c r="C130" s="14">
        <f>SUM(C131:C138)</f>
        <v>2302183.98</v>
      </c>
      <c r="D130" s="14">
        <f t="shared" ref="D130:F130" si="43">SUM(D131:D138)</f>
        <v>0</v>
      </c>
      <c r="E130" s="14">
        <f t="shared" si="43"/>
        <v>2326033.98</v>
      </c>
      <c r="F130" s="14">
        <f t="shared" si="43"/>
        <v>0</v>
      </c>
    </row>
    <row r="131" spans="1:8" x14ac:dyDescent="0.25">
      <c r="A131" s="19" t="s">
        <v>17</v>
      </c>
      <c r="B131" s="20" t="s">
        <v>18</v>
      </c>
      <c r="C131" s="14">
        <f>'[1]9.1 ведомства'!G72</f>
        <v>1223100</v>
      </c>
      <c r="D131" s="14">
        <f>'[1]9.1 ведомства'!H72</f>
        <v>0</v>
      </c>
      <c r="E131" s="14">
        <f>'[1]9.1 ведомства'!I72</f>
        <v>1303100</v>
      </c>
      <c r="F131" s="14">
        <f>'[1]9.1 ведомства'!J72</f>
        <v>0</v>
      </c>
    </row>
    <row r="132" spans="1:8" x14ac:dyDescent="0.25">
      <c r="A132" s="19" t="s">
        <v>26</v>
      </c>
      <c r="B132" s="20" t="s">
        <v>27</v>
      </c>
      <c r="C132" s="14">
        <f>'[1]9.1 ведомства'!G305</f>
        <v>269200</v>
      </c>
      <c r="D132" s="14">
        <f>'[1]9.1 ведомства'!H305</f>
        <v>0</v>
      </c>
      <c r="E132" s="14">
        <f>'[1]9.1 ведомства'!I305</f>
        <v>269200</v>
      </c>
      <c r="F132" s="14">
        <f>'[1]9.1 ведомства'!J305</f>
        <v>0</v>
      </c>
    </row>
    <row r="133" spans="1:8" x14ac:dyDescent="0.25">
      <c r="A133" s="19" t="s">
        <v>35</v>
      </c>
      <c r="B133" s="20" t="s">
        <v>36</v>
      </c>
      <c r="C133" s="14">
        <f>'[1]9.1 ведомства'!G353</f>
        <v>100000</v>
      </c>
      <c r="D133" s="14">
        <f>'[1]9.1 ведомства'!H353</f>
        <v>0</v>
      </c>
      <c r="E133" s="14">
        <f>'[1]9.1 ведомства'!I353</f>
        <v>100000</v>
      </c>
      <c r="F133" s="14">
        <f>'[1]9.1 ведомства'!J353</f>
        <v>0</v>
      </c>
    </row>
    <row r="134" spans="1:8" ht="25.5" x14ac:dyDescent="0.25">
      <c r="A134" s="19" t="s">
        <v>28</v>
      </c>
      <c r="B134" s="18" t="s">
        <v>29</v>
      </c>
      <c r="C134" s="14">
        <f>'[1]9.1 ведомства'!G603</f>
        <v>76832.840000000011</v>
      </c>
      <c r="D134" s="14">
        <f>'[1]9.1 ведомства'!H603</f>
        <v>0</v>
      </c>
      <c r="E134" s="14">
        <f>'[1]9.1 ведомства'!I603</f>
        <v>76832.840000000011</v>
      </c>
      <c r="F134" s="14">
        <f>'[1]9.1 ведомства'!J603</f>
        <v>0</v>
      </c>
    </row>
    <row r="135" spans="1:8" x14ac:dyDescent="0.25">
      <c r="A135" s="19" t="s">
        <v>37</v>
      </c>
      <c r="B135" s="18" t="s">
        <v>38</v>
      </c>
      <c r="C135" s="14">
        <f>'[1]9.1 ведомства'!G783</f>
        <v>217901.14</v>
      </c>
      <c r="D135" s="14">
        <f>'[1]9.1 ведомства'!H783</f>
        <v>0</v>
      </c>
      <c r="E135" s="14">
        <f>'[1]9.1 ведомства'!I783</f>
        <v>217901.14</v>
      </c>
      <c r="F135" s="14">
        <f>'[1]9.1 ведомства'!J783</f>
        <v>0</v>
      </c>
    </row>
    <row r="136" spans="1:8" x14ac:dyDescent="0.25">
      <c r="A136" s="19" t="s">
        <v>99</v>
      </c>
      <c r="B136" s="20" t="s">
        <v>90</v>
      </c>
      <c r="C136" s="14">
        <f>'[1]9.1 ведомства'!G1091</f>
        <v>141150</v>
      </c>
      <c r="D136" s="14">
        <f>'[1]9.1 ведомства'!H1091</f>
        <v>0</v>
      </c>
      <c r="E136" s="14">
        <f>'[1]9.1 ведомства'!I1091</f>
        <v>128000</v>
      </c>
      <c r="F136" s="14">
        <f>'[1]9.1 ведомства'!J1091</f>
        <v>0</v>
      </c>
    </row>
    <row r="137" spans="1:8" x14ac:dyDescent="0.25">
      <c r="A137" s="19" t="s">
        <v>91</v>
      </c>
      <c r="B137" s="20" t="s">
        <v>92</v>
      </c>
      <c r="C137" s="14">
        <f>'[1]9.1 ведомства'!G1140</f>
        <v>72900</v>
      </c>
      <c r="D137" s="14">
        <f>'[1]9.1 ведомства'!H1140</f>
        <v>0</v>
      </c>
      <c r="E137" s="14">
        <f>'[1]9.1 ведомства'!I1140</f>
        <v>29900</v>
      </c>
      <c r="F137" s="14">
        <f>'[1]9.1 ведомства'!J1140</f>
        <v>0</v>
      </c>
    </row>
    <row r="138" spans="1:8" x14ac:dyDescent="0.25">
      <c r="A138" s="19" t="s">
        <v>72</v>
      </c>
      <c r="B138" s="18" t="s">
        <v>73</v>
      </c>
      <c r="C138" s="14">
        <f>'[1]9.1 ведомства'!G1191</f>
        <v>201100</v>
      </c>
      <c r="D138" s="14">
        <f>'[1]9.1 ведомства'!H1191</f>
        <v>0</v>
      </c>
      <c r="E138" s="14">
        <f>'[1]9.1 ведомства'!I1191</f>
        <v>201100</v>
      </c>
      <c r="F138" s="14">
        <f>'[1]9.1 ведомства'!J1191</f>
        <v>0</v>
      </c>
    </row>
    <row r="139" spans="1:8" x14ac:dyDescent="0.25">
      <c r="A139" s="59" t="s">
        <v>110</v>
      </c>
      <c r="B139" s="59"/>
      <c r="C139" s="14">
        <f>+C140</f>
        <v>174000</v>
      </c>
      <c r="D139" s="14">
        <f t="shared" ref="D139:F139" si="44">+D140</f>
        <v>0</v>
      </c>
      <c r="E139" s="14">
        <f t="shared" si="44"/>
        <v>0</v>
      </c>
      <c r="F139" s="14">
        <f t="shared" si="44"/>
        <v>0</v>
      </c>
    </row>
    <row r="140" spans="1:8" ht="25.5" x14ac:dyDescent="0.25">
      <c r="A140" s="17" t="s">
        <v>111</v>
      </c>
      <c r="B140" s="28" t="s">
        <v>112</v>
      </c>
      <c r="C140" s="14">
        <f>C141</f>
        <v>174000</v>
      </c>
      <c r="D140" s="14">
        <f t="shared" ref="D140:F140" si="45">D141</f>
        <v>0</v>
      </c>
      <c r="E140" s="14">
        <f t="shared" si="45"/>
        <v>0</v>
      </c>
      <c r="F140" s="14">
        <f t="shared" si="45"/>
        <v>0</v>
      </c>
    </row>
    <row r="141" spans="1:8" x14ac:dyDescent="0.25">
      <c r="A141" s="19" t="s">
        <v>17</v>
      </c>
      <c r="B141" s="20" t="s">
        <v>18</v>
      </c>
      <c r="C141" s="14">
        <f>'[1]9.1 ведомства'!G79</f>
        <v>174000</v>
      </c>
      <c r="D141" s="14">
        <f>'[1]9.1 ведомства'!H79</f>
        <v>0</v>
      </c>
      <c r="E141" s="14">
        <f>'[1]9.1 ведомства'!I79</f>
        <v>0</v>
      </c>
      <c r="F141" s="14">
        <f>'[1]9.1 ведомства'!J79</f>
        <v>0</v>
      </c>
    </row>
    <row r="142" spans="1:8" x14ac:dyDescent="0.25">
      <c r="A142" s="60" t="s">
        <v>113</v>
      </c>
      <c r="B142" s="61"/>
      <c r="C142" s="14">
        <f>C143+C152+C161+C168+C173+C188+C217</f>
        <v>237663962.31</v>
      </c>
      <c r="D142" s="14">
        <f>D143+D152+D161+D168+D173+D188+D217</f>
        <v>22753618.050000001</v>
      </c>
      <c r="E142" s="14">
        <f>E143+E152+E161+E168+E173+E188+E217</f>
        <v>246992056.94999999</v>
      </c>
      <c r="F142" s="14">
        <f>F143+F152+F161+F168+F173+F188+F217</f>
        <v>23303020.550000001</v>
      </c>
      <c r="H142" s="32"/>
    </row>
    <row r="143" spans="1:8" x14ac:dyDescent="0.25">
      <c r="A143" s="60" t="s">
        <v>114</v>
      </c>
      <c r="B143" s="61"/>
      <c r="C143" s="14">
        <f>+C144+C146+C148+C150</f>
        <v>111154620</v>
      </c>
      <c r="D143" s="14">
        <f t="shared" ref="D143:F143" si="46">+D144+D146+D148+D150</f>
        <v>0</v>
      </c>
      <c r="E143" s="14">
        <f t="shared" si="46"/>
        <v>122310690</v>
      </c>
      <c r="F143" s="14">
        <f t="shared" si="46"/>
        <v>0</v>
      </c>
    </row>
    <row r="144" spans="1:8" x14ac:dyDescent="0.25">
      <c r="A144" s="17" t="s">
        <v>115</v>
      </c>
      <c r="B144" s="28" t="s">
        <v>116</v>
      </c>
      <c r="C144" s="14">
        <f>C145</f>
        <v>0</v>
      </c>
      <c r="D144" s="14">
        <f t="shared" ref="D144:F144" si="47">D145</f>
        <v>0</v>
      </c>
      <c r="E144" s="14">
        <f t="shared" si="47"/>
        <v>1046410</v>
      </c>
      <c r="F144" s="14">
        <f t="shared" si="47"/>
        <v>0</v>
      </c>
    </row>
    <row r="145" spans="1:6" x14ac:dyDescent="0.25">
      <c r="A145" s="33" t="s">
        <v>37</v>
      </c>
      <c r="B145" s="18" t="s">
        <v>38</v>
      </c>
      <c r="C145" s="14">
        <f>'[1]9.1 ведомства'!G853</f>
        <v>0</v>
      </c>
      <c r="D145" s="14">
        <f>'[1]9.1 ведомства'!H853</f>
        <v>0</v>
      </c>
      <c r="E145" s="14">
        <f>'[1]9.1 ведомства'!I853</f>
        <v>1046410</v>
      </c>
      <c r="F145" s="14">
        <f>'[1]9.1 ведомства'!J853</f>
        <v>0</v>
      </c>
    </row>
    <row r="146" spans="1:6" ht="25.5" x14ac:dyDescent="0.25">
      <c r="A146" s="17" t="s">
        <v>117</v>
      </c>
      <c r="B146" s="21" t="s">
        <v>118</v>
      </c>
      <c r="C146" s="14">
        <f>C147</f>
        <v>105075000</v>
      </c>
      <c r="D146" s="14">
        <f t="shared" ref="D146:F146" si="48">D147</f>
        <v>0</v>
      </c>
      <c r="E146" s="14">
        <f t="shared" si="48"/>
        <v>110000000</v>
      </c>
      <c r="F146" s="14">
        <f t="shared" si="48"/>
        <v>0</v>
      </c>
    </row>
    <row r="147" spans="1:6" x14ac:dyDescent="0.25">
      <c r="A147" s="33" t="s">
        <v>37</v>
      </c>
      <c r="B147" s="18" t="s">
        <v>38</v>
      </c>
      <c r="C147" s="14">
        <f>'[1]9.1 ведомства'!G857</f>
        <v>105075000</v>
      </c>
      <c r="D147" s="14">
        <f>'[1]9.1 ведомства'!H857</f>
        <v>0</v>
      </c>
      <c r="E147" s="14">
        <f>'[1]9.1 ведомства'!I857</f>
        <v>110000000</v>
      </c>
      <c r="F147" s="14">
        <f>'[1]9.1 ведомства'!J857</f>
        <v>0</v>
      </c>
    </row>
    <row r="148" spans="1:6" ht="25.5" x14ac:dyDescent="0.25">
      <c r="A148" s="17" t="s">
        <v>119</v>
      </c>
      <c r="B148" s="21" t="s">
        <v>120</v>
      </c>
      <c r="C148" s="14">
        <f>C149</f>
        <v>6079620</v>
      </c>
      <c r="D148" s="14">
        <f t="shared" ref="D148:F148" si="49">D149</f>
        <v>0</v>
      </c>
      <c r="E148" s="14">
        <f t="shared" si="49"/>
        <v>11079620</v>
      </c>
      <c r="F148" s="14">
        <f t="shared" si="49"/>
        <v>0</v>
      </c>
    </row>
    <row r="149" spans="1:6" x14ac:dyDescent="0.25">
      <c r="A149" s="33" t="s">
        <v>37</v>
      </c>
      <c r="B149" s="18" t="s">
        <v>38</v>
      </c>
      <c r="C149" s="14">
        <f>'[1]9.1 ведомства'!G859</f>
        <v>6079620</v>
      </c>
      <c r="D149" s="14">
        <f>'[1]9.1 ведомства'!H859</f>
        <v>0</v>
      </c>
      <c r="E149" s="14">
        <f>'[1]9.1 ведомства'!I859</f>
        <v>11079620</v>
      </c>
      <c r="F149" s="14">
        <f>'[1]9.1 ведомства'!J859</f>
        <v>0</v>
      </c>
    </row>
    <row r="150" spans="1:6" ht="25.5" x14ac:dyDescent="0.25">
      <c r="A150" s="17" t="s">
        <v>121</v>
      </c>
      <c r="B150" s="17" t="s">
        <v>122</v>
      </c>
      <c r="C150" s="14">
        <f>C151</f>
        <v>0</v>
      </c>
      <c r="D150" s="14">
        <f t="shared" ref="D150:F150" si="50">D151</f>
        <v>0</v>
      </c>
      <c r="E150" s="14">
        <f t="shared" si="50"/>
        <v>184660</v>
      </c>
      <c r="F150" s="14">
        <f t="shared" si="50"/>
        <v>0</v>
      </c>
    </row>
    <row r="151" spans="1:6" x14ac:dyDescent="0.25">
      <c r="A151" s="33" t="s">
        <v>37</v>
      </c>
      <c r="B151" s="18" t="s">
        <v>38</v>
      </c>
      <c r="C151" s="14">
        <f>'[1]9.1 ведомства'!G861</f>
        <v>0</v>
      </c>
      <c r="D151" s="14">
        <f>'[1]9.1 ведомства'!H861</f>
        <v>0</v>
      </c>
      <c r="E151" s="14">
        <f>'[1]9.1 ведомства'!I861</f>
        <v>184660</v>
      </c>
      <c r="F151" s="14">
        <f>'[1]9.1 ведомства'!J861</f>
        <v>0</v>
      </c>
    </row>
    <row r="152" spans="1:6" x14ac:dyDescent="0.25">
      <c r="A152" s="60" t="s">
        <v>123</v>
      </c>
      <c r="B152" s="61"/>
      <c r="C152" s="14">
        <f>C153+C155+C157+C159</f>
        <v>12528323.460000001</v>
      </c>
      <c r="D152" s="14">
        <f t="shared" ref="D152:F152" si="51">D153+D155+D157+D159</f>
        <v>0</v>
      </c>
      <c r="E152" s="14">
        <f t="shared" si="51"/>
        <v>15958890</v>
      </c>
      <c r="F152" s="14">
        <f t="shared" si="51"/>
        <v>0</v>
      </c>
    </row>
    <row r="153" spans="1:6" x14ac:dyDescent="0.25">
      <c r="A153" s="17" t="s">
        <v>124</v>
      </c>
      <c r="B153" s="21" t="s">
        <v>125</v>
      </c>
      <c r="C153" s="14">
        <f>C154</f>
        <v>9784812</v>
      </c>
      <c r="D153" s="14">
        <f t="shared" ref="D153:F153" si="52">D154</f>
        <v>0</v>
      </c>
      <c r="E153" s="14">
        <f t="shared" si="52"/>
        <v>10123377</v>
      </c>
      <c r="F153" s="14">
        <f t="shared" si="52"/>
        <v>0</v>
      </c>
    </row>
    <row r="154" spans="1:6" x14ac:dyDescent="0.25">
      <c r="A154" s="19" t="s">
        <v>37</v>
      </c>
      <c r="B154" s="18" t="s">
        <v>38</v>
      </c>
      <c r="C154" s="14">
        <f>'[1]9.1 ведомства'!G917</f>
        <v>9784812</v>
      </c>
      <c r="D154" s="14">
        <f>'[1]9.1 ведомства'!H917</f>
        <v>0</v>
      </c>
      <c r="E154" s="14">
        <f>'[1]9.1 ведомства'!I917</f>
        <v>10123377</v>
      </c>
      <c r="F154" s="14">
        <f>'[1]9.1 ведомства'!J917</f>
        <v>0</v>
      </c>
    </row>
    <row r="155" spans="1:6" x14ac:dyDescent="0.25">
      <c r="A155" s="17" t="s">
        <v>126</v>
      </c>
      <c r="B155" s="21" t="s">
        <v>127</v>
      </c>
      <c r="C155" s="14">
        <f>C156</f>
        <v>2043511.46</v>
      </c>
      <c r="D155" s="14">
        <f t="shared" ref="D155:F155" si="53">D156</f>
        <v>0</v>
      </c>
      <c r="E155" s="14">
        <f t="shared" si="53"/>
        <v>4359913</v>
      </c>
      <c r="F155" s="14">
        <f t="shared" si="53"/>
        <v>0</v>
      </c>
    </row>
    <row r="156" spans="1:6" x14ac:dyDescent="0.25">
      <c r="A156" s="19" t="s">
        <v>37</v>
      </c>
      <c r="B156" s="18" t="s">
        <v>38</v>
      </c>
      <c r="C156" s="14">
        <f>'[1]9.1 ведомства'!G919</f>
        <v>2043511.46</v>
      </c>
      <c r="D156" s="14">
        <f>'[1]9.1 ведомства'!H919</f>
        <v>0</v>
      </c>
      <c r="E156" s="14">
        <f>'[1]9.1 ведомства'!I919</f>
        <v>4359913</v>
      </c>
      <c r="F156" s="14">
        <f>'[1]9.1 ведомства'!J919</f>
        <v>0</v>
      </c>
    </row>
    <row r="157" spans="1:6" s="15" customFormat="1" x14ac:dyDescent="0.25">
      <c r="A157" s="17" t="s">
        <v>128</v>
      </c>
      <c r="B157" s="21" t="s">
        <v>129</v>
      </c>
      <c r="C157" s="14">
        <f>C158</f>
        <v>0</v>
      </c>
      <c r="D157" s="14">
        <f t="shared" ref="D157:F157" si="54">D158</f>
        <v>0</v>
      </c>
      <c r="E157" s="14">
        <f t="shared" si="54"/>
        <v>775600</v>
      </c>
      <c r="F157" s="14">
        <f t="shared" si="54"/>
        <v>0</v>
      </c>
    </row>
    <row r="158" spans="1:6" x14ac:dyDescent="0.25">
      <c r="A158" s="19" t="s">
        <v>37</v>
      </c>
      <c r="B158" s="18" t="s">
        <v>38</v>
      </c>
      <c r="C158" s="14">
        <f>'[1]9.1 ведомства'!G921</f>
        <v>0</v>
      </c>
      <c r="D158" s="14">
        <f>'[1]9.1 ведомства'!H921</f>
        <v>0</v>
      </c>
      <c r="E158" s="14">
        <f>'[1]9.1 ведомства'!I921</f>
        <v>775600</v>
      </c>
      <c r="F158" s="14">
        <f>'[1]9.1 ведомства'!J921</f>
        <v>0</v>
      </c>
    </row>
    <row r="159" spans="1:6" s="15" customFormat="1" x14ac:dyDescent="0.25">
      <c r="A159" s="17" t="s">
        <v>130</v>
      </c>
      <c r="B159" s="22" t="s">
        <v>131</v>
      </c>
      <c r="C159" s="14">
        <f>C160</f>
        <v>700000</v>
      </c>
      <c r="D159" s="14">
        <f t="shared" ref="D159:F159" si="55">D160</f>
        <v>0</v>
      </c>
      <c r="E159" s="14">
        <f t="shared" si="55"/>
        <v>700000</v>
      </c>
      <c r="F159" s="14">
        <f t="shared" si="55"/>
        <v>0</v>
      </c>
    </row>
    <row r="160" spans="1:6" x14ac:dyDescent="0.25">
      <c r="A160" s="19" t="s">
        <v>37</v>
      </c>
      <c r="B160" s="18" t="s">
        <v>38</v>
      </c>
      <c r="C160" s="14">
        <f>'[1]9.1 ведомства'!G924</f>
        <v>700000</v>
      </c>
      <c r="D160" s="14">
        <f>'[1]9.1 ведомства'!H924</f>
        <v>0</v>
      </c>
      <c r="E160" s="14">
        <f>'[1]9.1 ведомства'!I924</f>
        <v>700000</v>
      </c>
      <c r="F160" s="14">
        <f>'[1]9.1 ведомства'!J924</f>
        <v>0</v>
      </c>
    </row>
    <row r="161" spans="1:6" x14ac:dyDescent="0.25">
      <c r="A161" s="60" t="s">
        <v>132</v>
      </c>
      <c r="B161" s="61"/>
      <c r="C161" s="14">
        <f>C162+C164+C166</f>
        <v>5222500</v>
      </c>
      <c r="D161" s="14">
        <f t="shared" ref="D161:F161" si="56">D162+D164+D166</f>
        <v>0</v>
      </c>
      <c r="E161" s="14">
        <f t="shared" si="56"/>
        <v>5222500</v>
      </c>
      <c r="F161" s="14">
        <f t="shared" si="56"/>
        <v>0</v>
      </c>
    </row>
    <row r="162" spans="1:6" ht="25.5" x14ac:dyDescent="0.25">
      <c r="A162" s="17" t="s">
        <v>133</v>
      </c>
      <c r="B162" s="22" t="s">
        <v>134</v>
      </c>
      <c r="C162" s="14">
        <f>C163</f>
        <v>22500</v>
      </c>
      <c r="D162" s="14">
        <f t="shared" ref="D162:F162" si="57">D163</f>
        <v>0</v>
      </c>
      <c r="E162" s="14">
        <f t="shared" si="57"/>
        <v>22500</v>
      </c>
      <c r="F162" s="14">
        <f t="shared" si="57"/>
        <v>0</v>
      </c>
    </row>
    <row r="163" spans="1:6" x14ac:dyDescent="0.25">
      <c r="A163" s="19" t="s">
        <v>37</v>
      </c>
      <c r="B163" s="18" t="s">
        <v>38</v>
      </c>
      <c r="C163" s="14">
        <f>'[1]9.1 ведомства'!G891</f>
        <v>22500</v>
      </c>
      <c r="D163" s="14">
        <f>'[1]9.1 ведомства'!H891</f>
        <v>0</v>
      </c>
      <c r="E163" s="14">
        <f>'[1]9.1 ведомства'!I891</f>
        <v>22500</v>
      </c>
      <c r="F163" s="14">
        <f>'[1]9.1 ведомства'!J891</f>
        <v>0</v>
      </c>
    </row>
    <row r="164" spans="1:6" ht="25.5" x14ac:dyDescent="0.25">
      <c r="A164" s="17" t="s">
        <v>135</v>
      </c>
      <c r="B164" s="18" t="s">
        <v>136</v>
      </c>
      <c r="C164" s="14">
        <f>C165</f>
        <v>200000</v>
      </c>
      <c r="D164" s="14">
        <f t="shared" ref="D164:F164" si="58">D165</f>
        <v>0</v>
      </c>
      <c r="E164" s="14">
        <f t="shared" si="58"/>
        <v>200000</v>
      </c>
      <c r="F164" s="14">
        <f t="shared" si="58"/>
        <v>0</v>
      </c>
    </row>
    <row r="165" spans="1:6" x14ac:dyDescent="0.25">
      <c r="A165" s="19" t="s">
        <v>37</v>
      </c>
      <c r="B165" s="18" t="s">
        <v>38</v>
      </c>
      <c r="C165" s="14">
        <f>'[1]9.1 ведомства'!G893</f>
        <v>200000</v>
      </c>
      <c r="D165" s="14">
        <f>'[1]9.1 ведомства'!H893</f>
        <v>0</v>
      </c>
      <c r="E165" s="14">
        <f>'[1]9.1 ведомства'!I893</f>
        <v>200000</v>
      </c>
      <c r="F165" s="14">
        <f>'[1]9.1 ведомства'!J893</f>
        <v>0</v>
      </c>
    </row>
    <row r="166" spans="1:6" x14ac:dyDescent="0.25">
      <c r="A166" s="17" t="s">
        <v>137</v>
      </c>
      <c r="B166" s="22" t="s">
        <v>138</v>
      </c>
      <c r="C166" s="14">
        <f>C167</f>
        <v>5000000</v>
      </c>
      <c r="D166" s="14">
        <f t="shared" ref="D166:F166" si="59">D167</f>
        <v>0</v>
      </c>
      <c r="E166" s="14">
        <f t="shared" si="59"/>
        <v>5000000</v>
      </c>
      <c r="F166" s="14">
        <f t="shared" si="59"/>
        <v>0</v>
      </c>
    </row>
    <row r="167" spans="1:6" x14ac:dyDescent="0.25">
      <c r="A167" s="19" t="s">
        <v>37</v>
      </c>
      <c r="B167" s="18" t="s">
        <v>38</v>
      </c>
      <c r="C167" s="14">
        <f>'[1]9.1 ведомства'!G898</f>
        <v>5000000</v>
      </c>
      <c r="D167" s="14">
        <f>'[1]9.1 ведомства'!H898</f>
        <v>0</v>
      </c>
      <c r="E167" s="14">
        <f>'[1]9.1 ведомства'!I898</f>
        <v>5000000</v>
      </c>
      <c r="F167" s="14">
        <f>'[1]9.1 ведомства'!J898</f>
        <v>0</v>
      </c>
    </row>
    <row r="168" spans="1:6" ht="21.75" customHeight="1" x14ac:dyDescent="0.25">
      <c r="A168" s="60" t="s">
        <v>139</v>
      </c>
      <c r="B168" s="61"/>
      <c r="C168" s="14">
        <f>C169+C171</f>
        <v>2399266.88</v>
      </c>
      <c r="D168" s="14">
        <f t="shared" ref="D168:F168" si="60">D169+D171</f>
        <v>0</v>
      </c>
      <c r="E168" s="14">
        <f t="shared" si="60"/>
        <v>4500000</v>
      </c>
      <c r="F168" s="14">
        <f t="shared" si="60"/>
        <v>0</v>
      </c>
    </row>
    <row r="169" spans="1:6" x14ac:dyDescent="0.25">
      <c r="A169" s="17" t="s">
        <v>140</v>
      </c>
      <c r="B169" s="22" t="s">
        <v>141</v>
      </c>
      <c r="C169" s="14">
        <f t="shared" ref="C169:F169" si="61">C170</f>
        <v>2399266.88</v>
      </c>
      <c r="D169" s="14">
        <f t="shared" si="61"/>
        <v>0</v>
      </c>
      <c r="E169" s="14">
        <f t="shared" si="61"/>
        <v>3500000</v>
      </c>
      <c r="F169" s="14">
        <f t="shared" si="61"/>
        <v>0</v>
      </c>
    </row>
    <row r="170" spans="1:6" x14ac:dyDescent="0.25">
      <c r="A170" s="19" t="s">
        <v>37</v>
      </c>
      <c r="B170" s="18" t="s">
        <v>38</v>
      </c>
      <c r="C170" s="14">
        <f>'[1]9.1 ведомства'!G904</f>
        <v>2399266.88</v>
      </c>
      <c r="D170" s="14">
        <f>'[1]9.1 ведомства'!H904</f>
        <v>0</v>
      </c>
      <c r="E170" s="14">
        <f>'[1]9.1 ведомства'!I904</f>
        <v>3500000</v>
      </c>
      <c r="F170" s="14">
        <f>'[1]9.1 ведомства'!J904</f>
        <v>0</v>
      </c>
    </row>
    <row r="171" spans="1:6" ht="25.5" x14ac:dyDescent="0.25">
      <c r="A171" s="27" t="s">
        <v>142</v>
      </c>
      <c r="B171" s="22" t="s">
        <v>143</v>
      </c>
      <c r="C171" s="14">
        <f>C172</f>
        <v>0</v>
      </c>
      <c r="D171" s="14">
        <f t="shared" ref="D171:F171" si="62">D172</f>
        <v>0</v>
      </c>
      <c r="E171" s="14">
        <f t="shared" si="62"/>
        <v>1000000</v>
      </c>
      <c r="F171" s="14">
        <f t="shared" si="62"/>
        <v>0</v>
      </c>
    </row>
    <row r="172" spans="1:6" x14ac:dyDescent="0.25">
      <c r="A172" s="23" t="s">
        <v>37</v>
      </c>
      <c r="B172" s="26" t="s">
        <v>38</v>
      </c>
      <c r="C172" s="14">
        <f>'[1]9.1 ведомства'!G907</f>
        <v>0</v>
      </c>
      <c r="D172" s="14">
        <f>'[1]9.1 ведомства'!H907</f>
        <v>0</v>
      </c>
      <c r="E172" s="14">
        <f>'[1]9.1 ведомства'!I907</f>
        <v>1000000</v>
      </c>
      <c r="F172" s="14">
        <f>'[1]9.1 ведомства'!J907</f>
        <v>0</v>
      </c>
    </row>
    <row r="173" spans="1:6" s="34" customFormat="1" x14ac:dyDescent="0.25">
      <c r="A173" s="63" t="s">
        <v>144</v>
      </c>
      <c r="B173" s="63"/>
      <c r="C173" s="14">
        <f>C174+C176+C178+C180+C182+C184+C186</f>
        <v>40041000.710000001</v>
      </c>
      <c r="D173" s="14">
        <f>D174+D176+D178+D180+D182+D184+D186</f>
        <v>11982778.050000001</v>
      </c>
      <c r="E173" s="14">
        <f>E174+E176+E178+E180+E182+E184+E186</f>
        <v>41635000.709999993</v>
      </c>
      <c r="F173" s="14">
        <f>F174+F176+F178+F180+F182+F184+F186</f>
        <v>11982778.050000001</v>
      </c>
    </row>
    <row r="174" spans="1:6" s="34" customFormat="1" ht="25.5" x14ac:dyDescent="0.25">
      <c r="A174" s="17" t="s">
        <v>145</v>
      </c>
      <c r="B174" s="21" t="s">
        <v>146</v>
      </c>
      <c r="C174" s="14">
        <f>C175</f>
        <v>11982778.050000001</v>
      </c>
      <c r="D174" s="14">
        <f t="shared" ref="D174:F174" si="63">D175</f>
        <v>11982778.050000001</v>
      </c>
      <c r="E174" s="14">
        <f t="shared" si="63"/>
        <v>11982778.050000001</v>
      </c>
      <c r="F174" s="14">
        <f t="shared" si="63"/>
        <v>11982778.050000001</v>
      </c>
    </row>
    <row r="175" spans="1:6" s="34" customFormat="1" x14ac:dyDescent="0.25">
      <c r="A175" s="19" t="s">
        <v>72</v>
      </c>
      <c r="B175" s="18" t="s">
        <v>73</v>
      </c>
      <c r="C175" s="14">
        <f>'[1]9.1 ведомства'!G1224</f>
        <v>11982778.050000001</v>
      </c>
      <c r="D175" s="14">
        <f>'[1]9.1 ведомства'!H1224</f>
        <v>11982778.050000001</v>
      </c>
      <c r="E175" s="14">
        <f>'[1]9.1 ведомства'!I1224</f>
        <v>11982778.050000001</v>
      </c>
      <c r="F175" s="14">
        <f>'[1]9.1 ведомства'!J1224</f>
        <v>11982778.050000001</v>
      </c>
    </row>
    <row r="176" spans="1:6" ht="25.5" x14ac:dyDescent="0.25">
      <c r="A176" s="17" t="s">
        <v>147</v>
      </c>
      <c r="B176" s="18" t="s">
        <v>148</v>
      </c>
      <c r="C176" s="14">
        <f>SUM(C177:C177)</f>
        <v>1800000</v>
      </c>
      <c r="D176" s="14">
        <f t="shared" ref="D176:F176" si="64">SUM(D177:D177)</f>
        <v>0</v>
      </c>
      <c r="E176" s="14">
        <f t="shared" si="64"/>
        <v>1800000</v>
      </c>
      <c r="F176" s="14">
        <f t="shared" si="64"/>
        <v>0</v>
      </c>
    </row>
    <row r="177" spans="1:6" x14ac:dyDescent="0.25">
      <c r="A177" s="19" t="s">
        <v>72</v>
      </c>
      <c r="B177" s="18" t="s">
        <v>73</v>
      </c>
      <c r="C177" s="14">
        <f>'[1]9.1 ведомства'!G1225</f>
        <v>1800000</v>
      </c>
      <c r="D177" s="14">
        <f>'[1]9.1 ведомства'!H1225</f>
        <v>0</v>
      </c>
      <c r="E177" s="14">
        <f>'[1]9.1 ведомства'!I1225</f>
        <v>1800000</v>
      </c>
      <c r="F177" s="14">
        <f>'[1]9.1 ведомства'!J1225</f>
        <v>0</v>
      </c>
    </row>
    <row r="178" spans="1:6" x14ac:dyDescent="0.25">
      <c r="A178" s="17" t="s">
        <v>149</v>
      </c>
      <c r="B178" s="18" t="s">
        <v>150</v>
      </c>
      <c r="C178" s="14">
        <f>C179</f>
        <v>500000</v>
      </c>
      <c r="D178" s="14">
        <f t="shared" ref="D178:F178" si="65">D179</f>
        <v>0</v>
      </c>
      <c r="E178" s="14">
        <f t="shared" si="65"/>
        <v>1000000</v>
      </c>
      <c r="F178" s="14">
        <f t="shared" si="65"/>
        <v>0</v>
      </c>
    </row>
    <row r="179" spans="1:6" x14ac:dyDescent="0.25">
      <c r="A179" s="19" t="s">
        <v>37</v>
      </c>
      <c r="B179" s="18" t="s">
        <v>38</v>
      </c>
      <c r="C179" s="14">
        <f>'[1]9.1 ведомства'!G881</f>
        <v>500000</v>
      </c>
      <c r="D179" s="14">
        <f>'[1]9.1 ведомства'!H881</f>
        <v>0</v>
      </c>
      <c r="E179" s="14">
        <f>'[1]9.1 ведомства'!I881</f>
        <v>1000000</v>
      </c>
      <c r="F179" s="14">
        <f>'[1]9.1 ведомства'!J881</f>
        <v>0</v>
      </c>
    </row>
    <row r="180" spans="1:6" ht="25.5" x14ac:dyDescent="0.25">
      <c r="A180" s="17" t="s">
        <v>151</v>
      </c>
      <c r="B180" s="30" t="s">
        <v>152</v>
      </c>
      <c r="C180" s="14">
        <f>C181</f>
        <v>13400000</v>
      </c>
      <c r="D180" s="14">
        <f t="shared" ref="D180:F180" si="66">D181</f>
        <v>0</v>
      </c>
      <c r="E180" s="14">
        <f t="shared" si="66"/>
        <v>13400000</v>
      </c>
      <c r="F180" s="14">
        <f t="shared" si="66"/>
        <v>0</v>
      </c>
    </row>
    <row r="181" spans="1:6" x14ac:dyDescent="0.25">
      <c r="A181" s="19" t="s">
        <v>72</v>
      </c>
      <c r="B181" s="18" t="s">
        <v>73</v>
      </c>
      <c r="C181" s="14">
        <f>'[1]9.1 ведомства'!G1228</f>
        <v>13400000</v>
      </c>
      <c r="D181" s="14">
        <f>'[1]9.1 ведомства'!H1228</f>
        <v>0</v>
      </c>
      <c r="E181" s="14">
        <f>'[1]9.1 ведомства'!I1228</f>
        <v>13400000</v>
      </c>
      <c r="F181" s="14">
        <f>'[1]9.1 ведомства'!J1228</f>
        <v>0</v>
      </c>
    </row>
    <row r="182" spans="1:6" x14ac:dyDescent="0.25">
      <c r="A182" s="17" t="s">
        <v>153</v>
      </c>
      <c r="B182" s="21" t="s">
        <v>154</v>
      </c>
      <c r="C182" s="14">
        <f>SUM(C183:C183)</f>
        <v>3000000</v>
      </c>
      <c r="D182" s="14">
        <f>SUM(D183:D183)</f>
        <v>0</v>
      </c>
      <c r="E182" s="14">
        <f>SUM(E183:E183)</f>
        <v>6524000</v>
      </c>
      <c r="F182" s="14">
        <f>SUM(F183:F183)</f>
        <v>0</v>
      </c>
    </row>
    <row r="183" spans="1:6" x14ac:dyDescent="0.25">
      <c r="A183" s="19" t="s">
        <v>37</v>
      </c>
      <c r="B183" s="18" t="s">
        <v>38</v>
      </c>
      <c r="C183" s="14">
        <f>'[1]9.1 ведомства'!G883</f>
        <v>3000000</v>
      </c>
      <c r="D183" s="14">
        <f>'[1]9.1 ведомства'!H883</f>
        <v>0</v>
      </c>
      <c r="E183" s="14">
        <f>'[1]9.1 ведомства'!I883</f>
        <v>6524000</v>
      </c>
      <c r="F183" s="14">
        <f>'[1]9.1 ведомства'!J883</f>
        <v>0</v>
      </c>
    </row>
    <row r="184" spans="1:6" x14ac:dyDescent="0.25">
      <c r="A184" s="17" t="s">
        <v>155</v>
      </c>
      <c r="B184" s="21" t="s">
        <v>156</v>
      </c>
      <c r="C184" s="14">
        <f>C185</f>
        <v>9258222.6600000001</v>
      </c>
      <c r="D184" s="14">
        <f t="shared" ref="D184:F184" si="67">D185</f>
        <v>0</v>
      </c>
      <c r="E184" s="14">
        <f t="shared" si="67"/>
        <v>6828222.6600000001</v>
      </c>
      <c r="F184" s="14">
        <f t="shared" si="67"/>
        <v>0</v>
      </c>
    </row>
    <row r="185" spans="1:6" x14ac:dyDescent="0.25">
      <c r="A185" s="19" t="s">
        <v>72</v>
      </c>
      <c r="B185" s="18" t="s">
        <v>73</v>
      </c>
      <c r="C185" s="14">
        <f>'[1]9.1 ведомства'!G1236</f>
        <v>9258222.6600000001</v>
      </c>
      <c r="D185" s="14">
        <f>'[1]9.1 ведомства'!H1236</f>
        <v>0</v>
      </c>
      <c r="E185" s="14">
        <f>'[1]9.1 ведомства'!I1236</f>
        <v>6828222.6600000001</v>
      </c>
      <c r="F185" s="14">
        <f>'[1]9.1 ведомства'!J1236</f>
        <v>0</v>
      </c>
    </row>
    <row r="186" spans="1:6" x14ac:dyDescent="0.25">
      <c r="A186" s="17" t="s">
        <v>157</v>
      </c>
      <c r="B186" s="18" t="s">
        <v>158</v>
      </c>
      <c r="C186" s="14">
        <f>C187</f>
        <v>100000</v>
      </c>
      <c r="D186" s="14">
        <f t="shared" ref="D186:F186" si="68">D187</f>
        <v>0</v>
      </c>
      <c r="E186" s="14">
        <f t="shared" si="68"/>
        <v>100000</v>
      </c>
      <c r="F186" s="14">
        <f t="shared" si="68"/>
        <v>0</v>
      </c>
    </row>
    <row r="187" spans="1:6" x14ac:dyDescent="0.25">
      <c r="A187" s="19" t="s">
        <v>37</v>
      </c>
      <c r="B187" s="18" t="s">
        <v>38</v>
      </c>
      <c r="C187" s="14">
        <f>'[1]9.1 ведомства'!G885</f>
        <v>100000</v>
      </c>
      <c r="D187" s="14">
        <f>'[1]9.1 ведомства'!H885</f>
        <v>0</v>
      </c>
      <c r="E187" s="14">
        <f>'[1]9.1 ведомства'!I885</f>
        <v>100000</v>
      </c>
      <c r="F187" s="14">
        <f>'[1]9.1 ведомства'!J885</f>
        <v>0</v>
      </c>
    </row>
    <row r="188" spans="1:6" x14ac:dyDescent="0.25">
      <c r="A188" s="60" t="s">
        <v>159</v>
      </c>
      <c r="B188" s="61"/>
      <c r="C188" s="14">
        <f>C189+C191+C193+C195+C197+C205+C207+C209+C211+C213+C215+C199+C201+C203</f>
        <v>61620955.450000003</v>
      </c>
      <c r="D188" s="14">
        <f t="shared" ref="D188:F188" si="69">D189+D191+D193+D195+D197+D205+D207+D209+D211+D213+D215+D199+D201+D203</f>
        <v>10770840</v>
      </c>
      <c r="E188" s="14">
        <f t="shared" si="69"/>
        <v>53889076.240000002</v>
      </c>
      <c r="F188" s="14">
        <f t="shared" si="69"/>
        <v>11320242.5</v>
      </c>
    </row>
    <row r="189" spans="1:6" x14ac:dyDescent="0.25">
      <c r="A189" s="17" t="s">
        <v>160</v>
      </c>
      <c r="B189" s="21" t="s">
        <v>161</v>
      </c>
      <c r="C189" s="14">
        <f>C190</f>
        <v>9302617.8100000005</v>
      </c>
      <c r="D189" s="14">
        <f t="shared" ref="D189:F189" si="70">D190</f>
        <v>0</v>
      </c>
      <c r="E189" s="14">
        <f t="shared" si="70"/>
        <v>10206500</v>
      </c>
      <c r="F189" s="14">
        <f t="shared" si="70"/>
        <v>0</v>
      </c>
    </row>
    <row r="190" spans="1:6" x14ac:dyDescent="0.25">
      <c r="A190" s="19" t="s">
        <v>37</v>
      </c>
      <c r="B190" s="18" t="s">
        <v>38</v>
      </c>
      <c r="C190" s="14">
        <f>'[1]9.1 ведомства'!G928</f>
        <v>9302617.8100000005</v>
      </c>
      <c r="D190" s="14">
        <f>'[1]9.1 ведомства'!H928</f>
        <v>0</v>
      </c>
      <c r="E190" s="14">
        <f>'[1]9.1 ведомства'!I928</f>
        <v>10206500</v>
      </c>
      <c r="F190" s="14">
        <f>'[1]9.1 ведомства'!J928</f>
        <v>0</v>
      </c>
    </row>
    <row r="191" spans="1:6" s="15" customFormat="1" x14ac:dyDescent="0.25">
      <c r="A191" s="17" t="s">
        <v>162</v>
      </c>
      <c r="B191" s="25" t="s">
        <v>163</v>
      </c>
      <c r="C191" s="14">
        <f>C192</f>
        <v>10345720</v>
      </c>
      <c r="D191" s="14">
        <f t="shared" ref="D191:F191" si="71">D192</f>
        <v>10345720</v>
      </c>
      <c r="E191" s="14">
        <f t="shared" si="71"/>
        <v>10894562.5</v>
      </c>
      <c r="F191" s="14">
        <f t="shared" si="71"/>
        <v>10894562.5</v>
      </c>
    </row>
    <row r="192" spans="1:6" x14ac:dyDescent="0.25">
      <c r="A192" s="19" t="s">
        <v>37</v>
      </c>
      <c r="B192" s="18" t="s">
        <v>38</v>
      </c>
      <c r="C192" s="14">
        <f>'[1]9.1 ведомства'!G830</f>
        <v>10345720</v>
      </c>
      <c r="D192" s="14">
        <f>'[1]9.1 ведомства'!H830</f>
        <v>10345720</v>
      </c>
      <c r="E192" s="14">
        <f>'[1]9.1 ведомства'!I830</f>
        <v>10894562.5</v>
      </c>
      <c r="F192" s="14">
        <f>'[1]9.1 ведомства'!J830</f>
        <v>10894562.5</v>
      </c>
    </row>
    <row r="193" spans="1:6" s="15" customFormat="1" ht="25.5" x14ac:dyDescent="0.25">
      <c r="A193" s="17" t="s">
        <v>164</v>
      </c>
      <c r="B193" s="25" t="s">
        <v>165</v>
      </c>
      <c r="C193" s="14">
        <f>C194</f>
        <v>18920</v>
      </c>
      <c r="D193" s="14">
        <f t="shared" ref="D193:F193" si="72">D194</f>
        <v>18920</v>
      </c>
      <c r="E193" s="14">
        <f t="shared" si="72"/>
        <v>19480</v>
      </c>
      <c r="F193" s="14">
        <f t="shared" si="72"/>
        <v>19480</v>
      </c>
    </row>
    <row r="194" spans="1:6" x14ac:dyDescent="0.25">
      <c r="A194" s="19" t="s">
        <v>37</v>
      </c>
      <c r="B194" s="18" t="s">
        <v>38</v>
      </c>
      <c r="C194" s="14">
        <f>'[1]9.1 ведомства'!G832</f>
        <v>18920</v>
      </c>
      <c r="D194" s="14">
        <f>'[1]9.1 ведомства'!H832</f>
        <v>18920</v>
      </c>
      <c r="E194" s="14">
        <f>'[1]9.1 ведомства'!I832</f>
        <v>19480</v>
      </c>
      <c r="F194" s="14">
        <f>'[1]9.1 ведомства'!J832</f>
        <v>19480</v>
      </c>
    </row>
    <row r="195" spans="1:6" x14ac:dyDescent="0.25">
      <c r="A195" s="19" t="s">
        <v>166</v>
      </c>
      <c r="B195" s="21" t="s">
        <v>167</v>
      </c>
      <c r="C195" s="14">
        <f>C196</f>
        <v>550000</v>
      </c>
      <c r="D195" s="14">
        <f t="shared" ref="D195:F195" si="73">D196</f>
        <v>0</v>
      </c>
      <c r="E195" s="14">
        <f t="shared" si="73"/>
        <v>0</v>
      </c>
      <c r="F195" s="14">
        <f t="shared" si="73"/>
        <v>0</v>
      </c>
    </row>
    <row r="196" spans="1:6" x14ac:dyDescent="0.25">
      <c r="A196" s="19" t="s">
        <v>37</v>
      </c>
      <c r="B196" s="18" t="s">
        <v>38</v>
      </c>
      <c r="C196" s="14">
        <f>'[1]9.1 ведомства'!G936</f>
        <v>550000</v>
      </c>
      <c r="D196" s="14">
        <f>'[1]9.1 ведомства'!H936</f>
        <v>0</v>
      </c>
      <c r="E196" s="14">
        <f>'[1]9.1 ведомства'!I936</f>
        <v>0</v>
      </c>
      <c r="F196" s="14">
        <f>'[1]9.1 ведомства'!J936</f>
        <v>0</v>
      </c>
    </row>
    <row r="197" spans="1:6" ht="25.5" x14ac:dyDescent="0.25">
      <c r="A197" s="27" t="s">
        <v>168</v>
      </c>
      <c r="B197" s="35" t="s">
        <v>169</v>
      </c>
      <c r="C197" s="14">
        <f>C198</f>
        <v>3043989</v>
      </c>
      <c r="D197" s="14">
        <f t="shared" ref="D197:F197" si="74">D198</f>
        <v>0</v>
      </c>
      <c r="E197" s="14">
        <f t="shared" si="74"/>
        <v>3043989</v>
      </c>
      <c r="F197" s="14">
        <f t="shared" si="74"/>
        <v>0</v>
      </c>
    </row>
    <row r="198" spans="1:6" x14ac:dyDescent="0.25">
      <c r="A198" s="23" t="s">
        <v>37</v>
      </c>
      <c r="B198" s="26" t="s">
        <v>38</v>
      </c>
      <c r="C198" s="14">
        <f>'[1]9.1 ведомства'!G940</f>
        <v>3043989</v>
      </c>
      <c r="D198" s="14">
        <f>'[1]9.1 ведомства'!H940</f>
        <v>0</v>
      </c>
      <c r="E198" s="14">
        <f>'[1]9.1 ведомства'!I940</f>
        <v>3043989</v>
      </c>
      <c r="F198" s="14">
        <f>'[1]9.1 ведомства'!J940</f>
        <v>0</v>
      </c>
    </row>
    <row r="199" spans="1:6" x14ac:dyDescent="0.25">
      <c r="A199" s="27" t="s">
        <v>170</v>
      </c>
      <c r="B199" s="35" t="s">
        <v>171</v>
      </c>
      <c r="C199" s="14">
        <f>C200</f>
        <v>333801.87</v>
      </c>
      <c r="D199" s="14">
        <f t="shared" ref="D199:F199" si="75">D200</f>
        <v>0</v>
      </c>
      <c r="E199" s="14">
        <f t="shared" si="75"/>
        <v>333801.87</v>
      </c>
      <c r="F199" s="14">
        <f t="shared" si="75"/>
        <v>0</v>
      </c>
    </row>
    <row r="200" spans="1:6" x14ac:dyDescent="0.25">
      <c r="A200" s="23" t="s">
        <v>37</v>
      </c>
      <c r="B200" s="26" t="s">
        <v>38</v>
      </c>
      <c r="C200" s="14">
        <f>'[1]9.1 ведомства'!G942</f>
        <v>333801.87</v>
      </c>
      <c r="D200" s="14">
        <f>'[1]9.1 ведомства'!H942</f>
        <v>0</v>
      </c>
      <c r="E200" s="14">
        <f>'[1]9.1 ведомства'!I942</f>
        <v>333801.87</v>
      </c>
      <c r="F200" s="14">
        <f>'[1]9.1 ведомства'!J942</f>
        <v>0</v>
      </c>
    </row>
    <row r="201" spans="1:6" x14ac:dyDescent="0.25">
      <c r="A201" s="27" t="s">
        <v>172</v>
      </c>
      <c r="B201" s="35" t="s">
        <v>173</v>
      </c>
      <c r="C201" s="14">
        <f>C202</f>
        <v>113103.13</v>
      </c>
      <c r="D201" s="14">
        <f t="shared" ref="D201:F201" si="76">D202</f>
        <v>0</v>
      </c>
      <c r="E201" s="14">
        <f t="shared" si="76"/>
        <v>113103.13</v>
      </c>
      <c r="F201" s="14">
        <f t="shared" si="76"/>
        <v>0</v>
      </c>
    </row>
    <row r="202" spans="1:6" x14ac:dyDescent="0.25">
      <c r="A202" s="23" t="s">
        <v>37</v>
      </c>
      <c r="B202" s="26" t="s">
        <v>38</v>
      </c>
      <c r="C202" s="14">
        <f>'[1]9.1 ведомства'!G944</f>
        <v>113103.13</v>
      </c>
      <c r="D202" s="14">
        <f>'[1]9.1 ведомства'!H944</f>
        <v>0</v>
      </c>
      <c r="E202" s="14">
        <f>'[1]9.1 ведомства'!I944</f>
        <v>113103.13</v>
      </c>
      <c r="F202" s="14">
        <f>'[1]9.1 ведомства'!J944</f>
        <v>0</v>
      </c>
    </row>
    <row r="203" spans="1:6" ht="25.5" x14ac:dyDescent="0.25">
      <c r="A203" s="27" t="s">
        <v>174</v>
      </c>
      <c r="B203" s="28" t="s">
        <v>175</v>
      </c>
      <c r="C203" s="14">
        <f>C204</f>
        <v>574920</v>
      </c>
      <c r="D203" s="14">
        <f t="shared" ref="D203:F203" si="77">D204</f>
        <v>0</v>
      </c>
      <c r="E203" s="14">
        <f t="shared" si="77"/>
        <v>574920</v>
      </c>
      <c r="F203" s="14">
        <f t="shared" si="77"/>
        <v>0</v>
      </c>
    </row>
    <row r="204" spans="1:6" x14ac:dyDescent="0.25">
      <c r="A204" s="23" t="s">
        <v>37</v>
      </c>
      <c r="B204" s="26" t="s">
        <v>38</v>
      </c>
      <c r="C204" s="14">
        <f>'[1]9.1 ведомства'!G946</f>
        <v>574920</v>
      </c>
      <c r="D204" s="14">
        <f>'[1]9.1 ведомства'!H946</f>
        <v>0</v>
      </c>
      <c r="E204" s="14">
        <f>'[1]9.1 ведомства'!I946</f>
        <v>574920</v>
      </c>
      <c r="F204" s="14">
        <f>'[1]9.1 ведомства'!J946</f>
        <v>0</v>
      </c>
    </row>
    <row r="205" spans="1:6" x14ac:dyDescent="0.25">
      <c r="A205" s="17" t="s">
        <v>176</v>
      </c>
      <c r="B205" s="26" t="s">
        <v>177</v>
      </c>
      <c r="C205" s="14">
        <f>C206</f>
        <v>10300000</v>
      </c>
      <c r="D205" s="14">
        <f t="shared" ref="D205:F205" si="78">D206</f>
        <v>0</v>
      </c>
      <c r="E205" s="14">
        <f t="shared" si="78"/>
        <v>0</v>
      </c>
      <c r="F205" s="14">
        <f t="shared" si="78"/>
        <v>0</v>
      </c>
    </row>
    <row r="206" spans="1:6" x14ac:dyDescent="0.25">
      <c r="A206" s="23" t="s">
        <v>37</v>
      </c>
      <c r="B206" s="26" t="s">
        <v>38</v>
      </c>
      <c r="C206" s="14">
        <f>'[1]9.1 ведомства'!G948</f>
        <v>10300000</v>
      </c>
      <c r="D206" s="14">
        <f>'[1]9.1 ведомства'!H948</f>
        <v>0</v>
      </c>
      <c r="E206" s="14">
        <f>'[1]9.1 ведомства'!I948</f>
        <v>0</v>
      </c>
      <c r="F206" s="14">
        <f>'[1]9.1 ведомства'!J948</f>
        <v>0</v>
      </c>
    </row>
    <row r="207" spans="1:6" x14ac:dyDescent="0.25">
      <c r="A207" s="23" t="s">
        <v>178</v>
      </c>
      <c r="B207" s="21" t="s">
        <v>179</v>
      </c>
      <c r="C207" s="14">
        <f>C208</f>
        <v>406200</v>
      </c>
      <c r="D207" s="14">
        <f t="shared" ref="D207:F207" si="79">D208</f>
        <v>406200</v>
      </c>
      <c r="E207" s="14">
        <f t="shared" si="79"/>
        <v>406200</v>
      </c>
      <c r="F207" s="14">
        <f t="shared" si="79"/>
        <v>406200</v>
      </c>
    </row>
    <row r="208" spans="1:6" x14ac:dyDescent="0.25">
      <c r="A208" s="23" t="s">
        <v>37</v>
      </c>
      <c r="B208" s="26" t="s">
        <v>38</v>
      </c>
      <c r="C208" s="14">
        <f>'[1]9.1 ведомства'!G1039</f>
        <v>406200</v>
      </c>
      <c r="D208" s="14">
        <f>'[1]9.1 ведомства'!H1039</f>
        <v>406200</v>
      </c>
      <c r="E208" s="14">
        <f>'[1]9.1 ведомства'!I1039</f>
        <v>406200</v>
      </c>
      <c r="F208" s="14">
        <f>'[1]9.1 ведомства'!J1039</f>
        <v>406200</v>
      </c>
    </row>
    <row r="209" spans="1:6" ht="25.5" x14ac:dyDescent="0.25">
      <c r="A209" s="17" t="s">
        <v>180</v>
      </c>
      <c r="B209" s="21" t="s">
        <v>181</v>
      </c>
      <c r="C209" s="14">
        <f>C210</f>
        <v>364000</v>
      </c>
      <c r="D209" s="14">
        <f t="shared" ref="D209:F209" si="80">D210</f>
        <v>0</v>
      </c>
      <c r="E209" s="14">
        <f t="shared" si="80"/>
        <v>364000</v>
      </c>
      <c r="F209" s="14">
        <f t="shared" si="80"/>
        <v>0</v>
      </c>
    </row>
    <row r="210" spans="1:6" x14ac:dyDescent="0.25">
      <c r="A210" s="19" t="s">
        <v>37</v>
      </c>
      <c r="B210" s="18" t="s">
        <v>38</v>
      </c>
      <c r="C210" s="14">
        <f>'[1]9.1 ведомства'!G951</f>
        <v>364000</v>
      </c>
      <c r="D210" s="14">
        <f>'[1]9.1 ведомства'!H951</f>
        <v>0</v>
      </c>
      <c r="E210" s="14">
        <f>'[1]9.1 ведомства'!I951</f>
        <v>364000</v>
      </c>
      <c r="F210" s="14">
        <f>'[1]9.1 ведомства'!J951</f>
        <v>0</v>
      </c>
    </row>
    <row r="211" spans="1:6" ht="25.5" x14ac:dyDescent="0.25">
      <c r="A211" s="17" t="s">
        <v>182</v>
      </c>
      <c r="B211" s="21" t="s">
        <v>183</v>
      </c>
      <c r="C211" s="14">
        <f>C212</f>
        <v>100000</v>
      </c>
      <c r="D211" s="14">
        <f t="shared" ref="D211:F211" si="81">D212</f>
        <v>0</v>
      </c>
      <c r="E211" s="14">
        <f t="shared" si="81"/>
        <v>100000</v>
      </c>
      <c r="F211" s="14">
        <f t="shared" si="81"/>
        <v>0</v>
      </c>
    </row>
    <row r="212" spans="1:6" x14ac:dyDescent="0.25">
      <c r="A212" s="19" t="s">
        <v>37</v>
      </c>
      <c r="B212" s="18" t="s">
        <v>38</v>
      </c>
      <c r="C212" s="14">
        <f>'[1]9.1 ведомства'!G954</f>
        <v>100000</v>
      </c>
      <c r="D212" s="14">
        <f>'[1]9.1 ведомства'!H954</f>
        <v>0</v>
      </c>
      <c r="E212" s="14">
        <f>'[1]9.1 ведомства'!I954</f>
        <v>100000</v>
      </c>
      <c r="F212" s="14">
        <f>'[1]9.1 ведомства'!J954</f>
        <v>0</v>
      </c>
    </row>
    <row r="213" spans="1:6" ht="25.5" x14ac:dyDescent="0.25">
      <c r="A213" s="23" t="s">
        <v>184</v>
      </c>
      <c r="B213" s="22" t="s">
        <v>74</v>
      </c>
      <c r="C213" s="14">
        <f>C214</f>
        <v>400000</v>
      </c>
      <c r="D213" s="14">
        <f t="shared" ref="D213:F213" si="82">D214</f>
        <v>0</v>
      </c>
      <c r="E213" s="14">
        <f t="shared" si="82"/>
        <v>400000</v>
      </c>
      <c r="F213" s="14">
        <f t="shared" si="82"/>
        <v>0</v>
      </c>
    </row>
    <row r="214" spans="1:6" x14ac:dyDescent="0.25">
      <c r="A214" s="23" t="s">
        <v>37</v>
      </c>
      <c r="B214" s="36" t="s">
        <v>38</v>
      </c>
      <c r="C214" s="14">
        <f>'[1]9.1 ведомства'!G983</f>
        <v>400000</v>
      </c>
      <c r="D214" s="14">
        <f>'[1]9.1 ведомства'!H983</f>
        <v>0</v>
      </c>
      <c r="E214" s="14">
        <f>'[1]9.1 ведомства'!I983</f>
        <v>400000</v>
      </c>
      <c r="F214" s="14">
        <f>'[1]9.1 ведомства'!J983</f>
        <v>0</v>
      </c>
    </row>
    <row r="215" spans="1:6" ht="25.5" x14ac:dyDescent="0.25">
      <c r="A215" s="23" t="s">
        <v>185</v>
      </c>
      <c r="B215" s="30" t="s">
        <v>85</v>
      </c>
      <c r="C215" s="14">
        <f>C216</f>
        <v>25767683.640000001</v>
      </c>
      <c r="D215" s="14">
        <f t="shared" ref="D215:F215" si="83">D216</f>
        <v>0</v>
      </c>
      <c r="E215" s="14">
        <f t="shared" si="83"/>
        <v>27432519.740000002</v>
      </c>
      <c r="F215" s="14">
        <f t="shared" si="83"/>
        <v>0</v>
      </c>
    </row>
    <row r="216" spans="1:6" x14ac:dyDescent="0.25">
      <c r="A216" s="23" t="s">
        <v>37</v>
      </c>
      <c r="B216" s="36" t="s">
        <v>38</v>
      </c>
      <c r="C216" s="14">
        <f>'[1]9.1 ведомства'!G985</f>
        <v>25767683.640000001</v>
      </c>
      <c r="D216" s="14">
        <f>'[1]9.1 ведомства'!H985</f>
        <v>0</v>
      </c>
      <c r="E216" s="14">
        <f>'[1]9.1 ведомства'!I985</f>
        <v>27432519.740000002</v>
      </c>
      <c r="F216" s="14">
        <f>'[1]9.1 ведомства'!J985</f>
        <v>0</v>
      </c>
    </row>
    <row r="217" spans="1:6" x14ac:dyDescent="0.25">
      <c r="A217" s="60" t="s">
        <v>186</v>
      </c>
      <c r="B217" s="61"/>
      <c r="C217" s="14">
        <f>C218</f>
        <v>4697295.8100000005</v>
      </c>
      <c r="D217" s="14">
        <f t="shared" ref="D217:F217" si="84">D218</f>
        <v>0</v>
      </c>
      <c r="E217" s="14">
        <f t="shared" si="84"/>
        <v>3475900</v>
      </c>
      <c r="F217" s="14">
        <f t="shared" si="84"/>
        <v>0</v>
      </c>
    </row>
    <row r="218" spans="1:6" x14ac:dyDescent="0.25">
      <c r="A218" s="17" t="s">
        <v>187</v>
      </c>
      <c r="B218" s="21" t="s">
        <v>188</v>
      </c>
      <c r="C218" s="14">
        <f>C219</f>
        <v>4697295.8100000005</v>
      </c>
      <c r="D218" s="14">
        <f t="shared" ref="D218:F218" si="85">D219</f>
        <v>0</v>
      </c>
      <c r="E218" s="14">
        <f t="shared" si="85"/>
        <v>3475900</v>
      </c>
      <c r="F218" s="14">
        <f t="shared" si="85"/>
        <v>0</v>
      </c>
    </row>
    <row r="219" spans="1:6" x14ac:dyDescent="0.25">
      <c r="A219" s="19" t="s">
        <v>37</v>
      </c>
      <c r="B219" s="18" t="s">
        <v>38</v>
      </c>
      <c r="C219" s="14">
        <f>'[1]9.1 ведомства'!G958</f>
        <v>4697295.8100000005</v>
      </c>
      <c r="D219" s="14">
        <f>'[1]9.1 ведомства'!H958</f>
        <v>0</v>
      </c>
      <c r="E219" s="14">
        <f>'[1]9.1 ведомства'!I958</f>
        <v>3475900</v>
      </c>
      <c r="F219" s="14">
        <f>'[1]9.1 ведомства'!J958</f>
        <v>0</v>
      </c>
    </row>
    <row r="220" spans="1:6" x14ac:dyDescent="0.25">
      <c r="A220" s="59" t="s">
        <v>189</v>
      </c>
      <c r="B220" s="59"/>
      <c r="C220" s="14">
        <f>C221+C292+C309+C322</f>
        <v>2558146363.5900006</v>
      </c>
      <c r="D220" s="14">
        <f>D221+D292+D309+D322</f>
        <v>1761692053.8400002</v>
      </c>
      <c r="E220" s="14">
        <f>E221+E292+E309+E322</f>
        <v>1886878052.9499998</v>
      </c>
      <c r="F220" s="14">
        <f>F221+F292+F309+F322</f>
        <v>1175306553.8400002</v>
      </c>
    </row>
    <row r="221" spans="1:6" x14ac:dyDescent="0.25">
      <c r="A221" s="59" t="s">
        <v>190</v>
      </c>
      <c r="B221" s="59"/>
      <c r="C221" s="14">
        <f>C222+C224+C226+C228+C230+C232+C234+C236+C238+C240+C242+C244+C246+C248++C250+C252+C254+C256+C288+C258+C260+C262+C264+C266+C268+C270+C272+C274+C276+C278+C280+C282+C284+C286+C290</f>
        <v>2465191807.1600008</v>
      </c>
      <c r="D221" s="14">
        <f t="shared" ref="D221:F221" si="86">D222+D224+D226+D228+D230+D232+D234+D236+D238+D240+D242+D244+D246+D248++D250+D252+D254+D256+D288+D258+D260+D262+D264+D266+D268+D270+D272+D274+D276+D278+D280+D282+D284+D286+D290</f>
        <v>1688466936.8400002</v>
      </c>
      <c r="E221" s="14">
        <f t="shared" si="86"/>
        <v>1794806896.5199997</v>
      </c>
      <c r="F221" s="14">
        <f t="shared" si="86"/>
        <v>1102964836.8400002</v>
      </c>
    </row>
    <row r="222" spans="1:6" s="15" customFormat="1" ht="25.5" x14ac:dyDescent="0.25">
      <c r="A222" s="17" t="s">
        <v>191</v>
      </c>
      <c r="B222" s="21" t="s">
        <v>74</v>
      </c>
      <c r="C222" s="14">
        <f>C223</f>
        <v>14800000</v>
      </c>
      <c r="D222" s="14">
        <f t="shared" ref="D222:F222" si="87">D223</f>
        <v>0</v>
      </c>
      <c r="E222" s="14">
        <f t="shared" si="87"/>
        <v>16400000</v>
      </c>
      <c r="F222" s="14">
        <f t="shared" si="87"/>
        <v>0</v>
      </c>
    </row>
    <row r="223" spans="1:6" x14ac:dyDescent="0.25">
      <c r="A223" s="19" t="s">
        <v>35</v>
      </c>
      <c r="B223" s="20" t="s">
        <v>36</v>
      </c>
      <c r="C223" s="14">
        <f>'[1]9.1 ведомства'!G368+'[1]9.1 ведомства'!G398+'[1]9.1 ведомства'!G432</f>
        <v>14800000</v>
      </c>
      <c r="D223" s="14">
        <f>'[1]9.1 ведомства'!H368+'[1]9.1 ведомства'!H398+'[1]9.1 ведомства'!H432</f>
        <v>0</v>
      </c>
      <c r="E223" s="14">
        <f>'[1]9.1 ведомства'!I368+'[1]9.1 ведомства'!I398+'[1]9.1 ведомства'!I432</f>
        <v>16400000</v>
      </c>
      <c r="F223" s="14">
        <f>'[1]9.1 ведомства'!J368+'[1]9.1 ведомства'!J398+'[1]9.1 ведомства'!J432</f>
        <v>0</v>
      </c>
    </row>
    <row r="224" spans="1:6" s="15" customFormat="1" ht="25.5" x14ac:dyDescent="0.25">
      <c r="A224" s="17" t="s">
        <v>192</v>
      </c>
      <c r="B224" s="21" t="s">
        <v>193</v>
      </c>
      <c r="C224" s="14">
        <f>C225</f>
        <v>20415736.84</v>
      </c>
      <c r="D224" s="14">
        <f t="shared" ref="D224:F224" si="88">D225</f>
        <v>20415736.84</v>
      </c>
      <c r="E224" s="14">
        <f t="shared" si="88"/>
        <v>20415736.84</v>
      </c>
      <c r="F224" s="14">
        <f t="shared" si="88"/>
        <v>20415736.84</v>
      </c>
    </row>
    <row r="225" spans="1:6" x14ac:dyDescent="0.25">
      <c r="A225" s="19" t="s">
        <v>35</v>
      </c>
      <c r="B225" s="20" t="s">
        <v>36</v>
      </c>
      <c r="C225" s="14">
        <f>'[1]9.1 ведомства'!G370+'[1]9.1 ведомства'!G434</f>
        <v>20415736.84</v>
      </c>
      <c r="D225" s="14">
        <f>'[1]9.1 ведомства'!H370+'[1]9.1 ведомства'!H434</f>
        <v>20415736.84</v>
      </c>
      <c r="E225" s="14">
        <f>'[1]9.1 ведомства'!I370+'[1]9.1 ведомства'!I434</f>
        <v>20415736.84</v>
      </c>
      <c r="F225" s="14">
        <f>'[1]9.1 ведомства'!J370+'[1]9.1 ведомства'!J434</f>
        <v>20415736.84</v>
      </c>
    </row>
    <row r="226" spans="1:6" s="15" customFormat="1" ht="25.5" x14ac:dyDescent="0.25">
      <c r="A226" s="17" t="s">
        <v>194</v>
      </c>
      <c r="B226" s="30" t="s">
        <v>195</v>
      </c>
      <c r="C226" s="14">
        <f>C227</f>
        <v>940028100</v>
      </c>
      <c r="D226" s="14">
        <f t="shared" ref="D226:F226" si="89">D227</f>
        <v>940028100</v>
      </c>
      <c r="E226" s="14">
        <f t="shared" si="89"/>
        <v>946067100</v>
      </c>
      <c r="F226" s="14">
        <f t="shared" si="89"/>
        <v>946067100</v>
      </c>
    </row>
    <row r="227" spans="1:6" x14ac:dyDescent="0.25">
      <c r="A227" s="19" t="s">
        <v>35</v>
      </c>
      <c r="B227" s="20" t="s">
        <v>36</v>
      </c>
      <c r="C227" s="14">
        <f>'[1]9.1 ведомства'!G402+'[1]9.1 ведомства'!G373</f>
        <v>940028100</v>
      </c>
      <c r="D227" s="14">
        <f>'[1]9.1 ведомства'!H402+'[1]9.1 ведомства'!H373</f>
        <v>940028100</v>
      </c>
      <c r="E227" s="14">
        <f>'[1]9.1 ведомства'!I402+'[1]9.1 ведомства'!I373</f>
        <v>946067100</v>
      </c>
      <c r="F227" s="14">
        <f>'[1]9.1 ведомства'!J402+'[1]9.1 ведомства'!J373</f>
        <v>946067100</v>
      </c>
    </row>
    <row r="228" spans="1:6" s="15" customFormat="1" ht="51" x14ac:dyDescent="0.25">
      <c r="A228" s="17" t="s">
        <v>196</v>
      </c>
      <c r="B228" s="21" t="s">
        <v>197</v>
      </c>
      <c r="C228" s="14">
        <f>C229</f>
        <v>585500</v>
      </c>
      <c r="D228" s="14">
        <f t="shared" ref="D228:F228" si="90">D229</f>
        <v>585500</v>
      </c>
      <c r="E228" s="14">
        <f t="shared" si="90"/>
        <v>585500</v>
      </c>
      <c r="F228" s="14">
        <f t="shared" si="90"/>
        <v>585500</v>
      </c>
    </row>
    <row r="229" spans="1:6" x14ac:dyDescent="0.25">
      <c r="A229" s="19" t="s">
        <v>35</v>
      </c>
      <c r="B229" s="21" t="s">
        <v>198</v>
      </c>
      <c r="C229" s="14">
        <f>'[1]9.1 ведомства'!G545</f>
        <v>585500</v>
      </c>
      <c r="D229" s="14">
        <f>'[1]9.1 ведомства'!H545</f>
        <v>585500</v>
      </c>
      <c r="E229" s="14">
        <f>'[1]9.1 ведомства'!I545</f>
        <v>585500</v>
      </c>
      <c r="F229" s="14">
        <f>'[1]9.1 ведомства'!J545</f>
        <v>585500</v>
      </c>
    </row>
    <row r="230" spans="1:6" s="15" customFormat="1" ht="38.25" x14ac:dyDescent="0.25">
      <c r="A230" s="17" t="s">
        <v>199</v>
      </c>
      <c r="B230" s="21" t="s">
        <v>200</v>
      </c>
      <c r="C230" s="14">
        <f>C231</f>
        <v>23418700</v>
      </c>
      <c r="D230" s="14">
        <f t="shared" ref="D230:F230" si="91">D231</f>
        <v>23418700</v>
      </c>
      <c r="E230" s="14">
        <f t="shared" si="91"/>
        <v>23418700</v>
      </c>
      <c r="F230" s="14">
        <f t="shared" si="91"/>
        <v>23418700</v>
      </c>
    </row>
    <row r="231" spans="1:6" x14ac:dyDescent="0.25">
      <c r="A231" s="19" t="s">
        <v>35</v>
      </c>
      <c r="B231" s="21" t="s">
        <v>201</v>
      </c>
      <c r="C231" s="14">
        <f>'[1]9.1 ведомства'!G548</f>
        <v>23418700</v>
      </c>
      <c r="D231" s="14">
        <f>'[1]9.1 ведомства'!H548</f>
        <v>23418700</v>
      </c>
      <c r="E231" s="14">
        <f>'[1]9.1 ведомства'!I548</f>
        <v>23418700</v>
      </c>
      <c r="F231" s="14">
        <f>'[1]9.1 ведомства'!J548</f>
        <v>23418700</v>
      </c>
    </row>
    <row r="232" spans="1:6" s="15" customFormat="1" ht="25.5" x14ac:dyDescent="0.25">
      <c r="A232" s="27" t="s">
        <v>202</v>
      </c>
      <c r="B232" s="35" t="s">
        <v>169</v>
      </c>
      <c r="C232" s="14">
        <f>C233</f>
        <v>214574282.59999999</v>
      </c>
      <c r="D232" s="14">
        <f t="shared" ref="D232:F232" si="92">D233</f>
        <v>0</v>
      </c>
      <c r="E232" s="14">
        <f t="shared" si="92"/>
        <v>311447558.23000002</v>
      </c>
      <c r="F232" s="14">
        <f t="shared" si="92"/>
        <v>0</v>
      </c>
    </row>
    <row r="233" spans="1:6" x14ac:dyDescent="0.25">
      <c r="A233" s="23" t="s">
        <v>35</v>
      </c>
      <c r="B233" s="24" t="s">
        <v>36</v>
      </c>
      <c r="C233" s="14">
        <f>'[1]9.1 ведомства'!G374+'[1]9.1 ведомства'!G404+'[1]9.1 ведомства'!G435</f>
        <v>214574282.59999999</v>
      </c>
      <c r="D233" s="14">
        <f>'[1]9.1 ведомства'!H374+'[1]9.1 ведомства'!H404+'[1]9.1 ведомства'!H435</f>
        <v>0</v>
      </c>
      <c r="E233" s="14">
        <f>'[1]9.1 ведомства'!I374+'[1]9.1 ведомства'!I404+'[1]9.1 ведомства'!I435</f>
        <v>311447558.23000002</v>
      </c>
      <c r="F233" s="14">
        <f>'[1]9.1 ведомства'!J374+'[1]9.1 ведомства'!J404+'[1]9.1 ведомства'!J435</f>
        <v>0</v>
      </c>
    </row>
    <row r="234" spans="1:6" s="15" customFormat="1" x14ac:dyDescent="0.25">
      <c r="A234" s="27" t="s">
        <v>203</v>
      </c>
      <c r="B234" s="35" t="s">
        <v>171</v>
      </c>
      <c r="C234" s="14">
        <f>C235</f>
        <v>23982822.550000001</v>
      </c>
      <c r="D234" s="14">
        <f t="shared" ref="D234:F234" si="93">D235</f>
        <v>0</v>
      </c>
      <c r="E234" s="14">
        <f t="shared" si="93"/>
        <v>23982822.550000001</v>
      </c>
      <c r="F234" s="14">
        <f t="shared" si="93"/>
        <v>0</v>
      </c>
    </row>
    <row r="235" spans="1:6" x14ac:dyDescent="0.25">
      <c r="A235" s="23" t="s">
        <v>35</v>
      </c>
      <c r="B235" s="24" t="s">
        <v>36</v>
      </c>
      <c r="C235" s="14">
        <f>'[1]9.1 ведомства'!G437+'[1]9.1 ведомства'!G406+'[1]9.1 ведомства'!G376</f>
        <v>23982822.550000001</v>
      </c>
      <c r="D235" s="14">
        <f>'[1]9.1 ведомства'!H437+'[1]9.1 ведомства'!H406+'[1]9.1 ведомства'!H376</f>
        <v>0</v>
      </c>
      <c r="E235" s="14">
        <f>'[1]9.1 ведомства'!I437+'[1]9.1 ведомства'!I406+'[1]9.1 ведомства'!I376</f>
        <v>23982822.550000001</v>
      </c>
      <c r="F235" s="14">
        <f>'[1]9.1 ведомства'!J437+'[1]9.1 ведомства'!J406+'[1]9.1 ведомства'!J376</f>
        <v>0</v>
      </c>
    </row>
    <row r="236" spans="1:6" x14ac:dyDescent="0.25">
      <c r="A236" s="27" t="s">
        <v>204</v>
      </c>
      <c r="B236" s="35" t="s">
        <v>173</v>
      </c>
      <c r="C236" s="14">
        <f>C237</f>
        <v>123396035.13</v>
      </c>
      <c r="D236" s="14">
        <f t="shared" ref="D236:F236" si="94">D237</f>
        <v>0</v>
      </c>
      <c r="E236" s="14">
        <f t="shared" si="94"/>
        <v>123396035.13</v>
      </c>
      <c r="F236" s="14">
        <f t="shared" si="94"/>
        <v>0</v>
      </c>
    </row>
    <row r="237" spans="1:6" x14ac:dyDescent="0.25">
      <c r="A237" s="23" t="s">
        <v>35</v>
      </c>
      <c r="B237" s="24" t="s">
        <v>36</v>
      </c>
      <c r="C237" s="14">
        <f>'[1]9.1 ведомства'!G378+'[1]9.1 ведомства'!G408+'[1]9.1 ведомства'!G439</f>
        <v>123396035.13</v>
      </c>
      <c r="D237" s="14">
        <f>'[1]9.1 ведомства'!H378+'[1]9.1 ведомства'!H408+'[1]9.1 ведомства'!H439</f>
        <v>0</v>
      </c>
      <c r="E237" s="14">
        <f>'[1]9.1 ведомства'!I378+'[1]9.1 ведомства'!I408+'[1]9.1 ведомства'!I439</f>
        <v>123396035.13</v>
      </c>
      <c r="F237" s="14">
        <f>'[1]9.1 ведомства'!J378+'[1]9.1 ведомства'!J408+'[1]9.1 ведомства'!J439</f>
        <v>0</v>
      </c>
    </row>
    <row r="238" spans="1:6" s="15" customFormat="1" ht="25.5" x14ac:dyDescent="0.25">
      <c r="A238" s="27" t="s">
        <v>205</v>
      </c>
      <c r="B238" s="35" t="s">
        <v>175</v>
      </c>
      <c r="C238" s="14">
        <f>C239</f>
        <v>89281615.480000004</v>
      </c>
      <c r="D238" s="14">
        <f t="shared" ref="D238:F238" si="95">D239</f>
        <v>0</v>
      </c>
      <c r="E238" s="14">
        <f t="shared" si="95"/>
        <v>89281615.480000004</v>
      </c>
      <c r="F238" s="14">
        <f t="shared" si="95"/>
        <v>0</v>
      </c>
    </row>
    <row r="239" spans="1:6" x14ac:dyDescent="0.25">
      <c r="A239" s="23" t="s">
        <v>35</v>
      </c>
      <c r="B239" s="24" t="s">
        <v>36</v>
      </c>
      <c r="C239" s="14">
        <f>'[1]9.1 ведомства'!G441+'[1]9.1 ведомства'!G410+'[1]9.1 ведомства'!G380</f>
        <v>89281615.480000004</v>
      </c>
      <c r="D239" s="14">
        <f>'[1]9.1 ведомства'!H441+'[1]9.1 ведомства'!H410+'[1]9.1 ведомства'!H380</f>
        <v>0</v>
      </c>
      <c r="E239" s="14">
        <f>'[1]9.1 ведомства'!I441+'[1]9.1 ведомства'!I410+'[1]9.1 ведомства'!I380</f>
        <v>89281615.480000004</v>
      </c>
      <c r="F239" s="14">
        <f>'[1]9.1 ведомства'!J441+'[1]9.1 ведомства'!J410+'[1]9.1 ведомства'!J380</f>
        <v>0</v>
      </c>
    </row>
    <row r="240" spans="1:6" s="15" customFormat="1" x14ac:dyDescent="0.25">
      <c r="A240" s="17" t="s">
        <v>206</v>
      </c>
      <c r="B240" s="21" t="s">
        <v>207</v>
      </c>
      <c r="C240" s="14">
        <f>C241</f>
        <v>850000</v>
      </c>
      <c r="D240" s="14">
        <f t="shared" ref="D240:F240" si="96">D241</f>
        <v>0</v>
      </c>
      <c r="E240" s="14">
        <f t="shared" si="96"/>
        <v>850000</v>
      </c>
      <c r="F240" s="14">
        <f t="shared" si="96"/>
        <v>0</v>
      </c>
    </row>
    <row r="241" spans="1:6" x14ac:dyDescent="0.25">
      <c r="A241" s="19" t="s">
        <v>35</v>
      </c>
      <c r="B241" s="20" t="s">
        <v>36</v>
      </c>
      <c r="C241" s="14">
        <f>'[1]9.1 ведомства'!G412</f>
        <v>850000</v>
      </c>
      <c r="D241" s="14">
        <f>'[1]9.1 ведомства'!H412</f>
        <v>0</v>
      </c>
      <c r="E241" s="14">
        <f>'[1]9.1 ведомства'!I412</f>
        <v>850000</v>
      </c>
      <c r="F241" s="14">
        <f>'[1]9.1 ведомства'!J412</f>
        <v>0</v>
      </c>
    </row>
    <row r="242" spans="1:6" s="15" customFormat="1" ht="25.5" x14ac:dyDescent="0.25">
      <c r="A242" s="17" t="s">
        <v>208</v>
      </c>
      <c r="B242" s="30" t="s">
        <v>209</v>
      </c>
      <c r="C242" s="14">
        <f>C243</f>
        <v>11634085.51</v>
      </c>
      <c r="D242" s="14">
        <f t="shared" ref="D242:F242" si="97">D243</f>
        <v>0</v>
      </c>
      <c r="E242" s="14">
        <f t="shared" si="97"/>
        <v>11634085.51</v>
      </c>
      <c r="F242" s="14">
        <f t="shared" si="97"/>
        <v>0</v>
      </c>
    </row>
    <row r="243" spans="1:6" x14ac:dyDescent="0.25">
      <c r="A243" s="19" t="s">
        <v>35</v>
      </c>
      <c r="B243" s="20" t="s">
        <v>36</v>
      </c>
      <c r="C243" s="14">
        <f>'[1]9.1 ведомства'!G382+'[1]9.1 ведомства'!G444</f>
        <v>11634085.51</v>
      </c>
      <c r="D243" s="14">
        <f>'[1]9.1 ведомства'!H382+'[1]9.1 ведомства'!H444</f>
        <v>0</v>
      </c>
      <c r="E243" s="14">
        <f>'[1]9.1 ведомства'!I382+'[1]9.1 ведомства'!I444</f>
        <v>11634085.51</v>
      </c>
      <c r="F243" s="14">
        <f>'[1]9.1 ведомства'!J382+'[1]9.1 ведомства'!J444</f>
        <v>0</v>
      </c>
    </row>
    <row r="244" spans="1:6" s="15" customFormat="1" ht="25.5" x14ac:dyDescent="0.25">
      <c r="A244" s="17" t="s">
        <v>210</v>
      </c>
      <c r="B244" s="21" t="s">
        <v>211</v>
      </c>
      <c r="C244" s="14">
        <f>C245</f>
        <v>290000</v>
      </c>
      <c r="D244" s="14">
        <f t="shared" ref="D244:F244" si="98">D245</f>
        <v>0</v>
      </c>
      <c r="E244" s="14">
        <f t="shared" si="98"/>
        <v>290000</v>
      </c>
      <c r="F244" s="14">
        <f t="shared" si="98"/>
        <v>0</v>
      </c>
    </row>
    <row r="245" spans="1:6" x14ac:dyDescent="0.25">
      <c r="A245" s="19" t="s">
        <v>35</v>
      </c>
      <c r="B245" s="20" t="s">
        <v>36</v>
      </c>
      <c r="C245" s="14">
        <f>'[1]9.1 ведомства'!G471</f>
        <v>290000</v>
      </c>
      <c r="D245" s="14">
        <f>'[1]9.1 ведомства'!H471</f>
        <v>0</v>
      </c>
      <c r="E245" s="14">
        <f>'[1]9.1 ведомства'!I471</f>
        <v>290000</v>
      </c>
      <c r="F245" s="14">
        <f>'[1]9.1 ведомства'!J471</f>
        <v>0</v>
      </c>
    </row>
    <row r="246" spans="1:6" ht="25.5" x14ac:dyDescent="0.25">
      <c r="A246" s="27" t="s">
        <v>212</v>
      </c>
      <c r="B246" s="21" t="s">
        <v>213</v>
      </c>
      <c r="C246" s="14">
        <f>C247</f>
        <v>24300</v>
      </c>
      <c r="D246" s="14">
        <f t="shared" ref="D246:F246" si="99">D247</f>
        <v>0</v>
      </c>
      <c r="E246" s="14">
        <f t="shared" si="99"/>
        <v>24300</v>
      </c>
      <c r="F246" s="14">
        <f t="shared" si="99"/>
        <v>0</v>
      </c>
    </row>
    <row r="247" spans="1:6" x14ac:dyDescent="0.25">
      <c r="A247" s="23" t="s">
        <v>35</v>
      </c>
      <c r="B247" s="24" t="s">
        <v>36</v>
      </c>
      <c r="C247" s="14">
        <f>'[1]9.1 ведомства'!G473</f>
        <v>24300</v>
      </c>
      <c r="D247" s="14">
        <f>'[1]9.1 ведомства'!H473</f>
        <v>0</v>
      </c>
      <c r="E247" s="14">
        <f>'[1]9.1 ведомства'!I473</f>
        <v>24300</v>
      </c>
      <c r="F247" s="14">
        <f>'[1]9.1 ведомства'!J473</f>
        <v>0</v>
      </c>
    </row>
    <row r="248" spans="1:6" s="15" customFormat="1" x14ac:dyDescent="0.25">
      <c r="A248" s="17" t="s">
        <v>214</v>
      </c>
      <c r="B248" s="21" t="s">
        <v>215</v>
      </c>
      <c r="C248" s="14">
        <f>C249</f>
        <v>2400000</v>
      </c>
      <c r="D248" s="14">
        <f t="shared" ref="D248:F248" si="100">D249</f>
        <v>0</v>
      </c>
      <c r="E248" s="14">
        <f t="shared" si="100"/>
        <v>2400000</v>
      </c>
      <c r="F248" s="14">
        <f t="shared" si="100"/>
        <v>0</v>
      </c>
    </row>
    <row r="249" spans="1:6" x14ac:dyDescent="0.25">
      <c r="A249" s="19" t="s">
        <v>35</v>
      </c>
      <c r="B249" s="20" t="s">
        <v>36</v>
      </c>
      <c r="C249" s="14">
        <f>'[1]9.1 ведомства'!G475</f>
        <v>2400000</v>
      </c>
      <c r="D249" s="14">
        <f>'[1]9.1 ведомства'!H475</f>
        <v>0</v>
      </c>
      <c r="E249" s="14">
        <f>'[1]9.1 ведомства'!I475</f>
        <v>2400000</v>
      </c>
      <c r="F249" s="14">
        <f>'[1]9.1 ведомства'!J475</f>
        <v>0</v>
      </c>
    </row>
    <row r="250" spans="1:6" s="15" customFormat="1" ht="25.5" x14ac:dyDescent="0.25">
      <c r="A250" s="17" t="s">
        <v>216</v>
      </c>
      <c r="B250" s="21" t="s">
        <v>217</v>
      </c>
      <c r="C250" s="14">
        <f>C251</f>
        <v>1000000</v>
      </c>
      <c r="D250" s="14">
        <f t="shared" ref="D250:F250" si="101">D251</f>
        <v>0</v>
      </c>
      <c r="E250" s="14">
        <f t="shared" si="101"/>
        <v>1000000</v>
      </c>
      <c r="F250" s="14">
        <f t="shared" si="101"/>
        <v>0</v>
      </c>
    </row>
    <row r="251" spans="1:6" x14ac:dyDescent="0.25">
      <c r="A251" s="19" t="s">
        <v>35</v>
      </c>
      <c r="B251" s="20" t="s">
        <v>36</v>
      </c>
      <c r="C251" s="14">
        <f>'[1]9.1 ведомства'!G477</f>
        <v>1000000</v>
      </c>
      <c r="D251" s="14">
        <f>'[1]9.1 ведомства'!H477</f>
        <v>0</v>
      </c>
      <c r="E251" s="14">
        <f>'[1]9.1 ведомства'!I477</f>
        <v>1000000</v>
      </c>
      <c r="F251" s="14">
        <f>'[1]9.1 ведомства'!J477</f>
        <v>0</v>
      </c>
    </row>
    <row r="252" spans="1:6" s="15" customFormat="1" x14ac:dyDescent="0.25">
      <c r="A252" s="17" t="s">
        <v>218</v>
      </c>
      <c r="B252" s="21" t="s">
        <v>219</v>
      </c>
      <c r="C252" s="14">
        <f>C253</f>
        <v>500000</v>
      </c>
      <c r="D252" s="14">
        <f t="shared" ref="D252:F252" si="102">D253</f>
        <v>0</v>
      </c>
      <c r="E252" s="14">
        <f t="shared" si="102"/>
        <v>500000</v>
      </c>
      <c r="F252" s="14">
        <f t="shared" si="102"/>
        <v>0</v>
      </c>
    </row>
    <row r="253" spans="1:6" x14ac:dyDescent="0.25">
      <c r="A253" s="19" t="s">
        <v>35</v>
      </c>
      <c r="B253" s="20" t="s">
        <v>36</v>
      </c>
      <c r="C253" s="14">
        <f>'[1]9.1 ведомства'!G417+'[1]9.1 ведомства'!G447+'[1]9.1 ведомства'!G386</f>
        <v>500000</v>
      </c>
      <c r="D253" s="14">
        <f>'[1]9.1 ведомства'!H417+'[1]9.1 ведомства'!H447+'[1]9.1 ведомства'!H386</f>
        <v>0</v>
      </c>
      <c r="E253" s="14">
        <f>'[1]9.1 ведомства'!I417+'[1]9.1 ведомства'!I447+'[1]9.1 ведомства'!I386</f>
        <v>500000</v>
      </c>
      <c r="F253" s="14">
        <f>'[1]9.1 ведомства'!J417+'[1]9.1 ведомства'!J447+'[1]9.1 ведомства'!J386</f>
        <v>0</v>
      </c>
    </row>
    <row r="254" spans="1:6" s="15" customFormat="1" ht="25.5" x14ac:dyDescent="0.25">
      <c r="A254" s="17" t="s">
        <v>220</v>
      </c>
      <c r="B254" s="21" t="s">
        <v>221</v>
      </c>
      <c r="C254" s="14">
        <f>C255</f>
        <v>75700</v>
      </c>
      <c r="D254" s="14">
        <f t="shared" ref="D254:F254" si="103">D255</f>
        <v>0</v>
      </c>
      <c r="E254" s="14">
        <f t="shared" si="103"/>
        <v>75700</v>
      </c>
      <c r="F254" s="14">
        <f t="shared" si="103"/>
        <v>0</v>
      </c>
    </row>
    <row r="255" spans="1:6" x14ac:dyDescent="0.25">
      <c r="A255" s="19" t="s">
        <v>35</v>
      </c>
      <c r="B255" s="20" t="s">
        <v>36</v>
      </c>
      <c r="C255" s="14">
        <f>'[1]9.1 ведомства'!G479</f>
        <v>75700</v>
      </c>
      <c r="D255" s="14">
        <f>'[1]9.1 ведомства'!H479</f>
        <v>0</v>
      </c>
      <c r="E255" s="14">
        <f>'[1]9.1 ведомства'!I479</f>
        <v>75700</v>
      </c>
      <c r="F255" s="14">
        <f>'[1]9.1 ведомства'!J479</f>
        <v>0</v>
      </c>
    </row>
    <row r="256" spans="1:6" s="15" customFormat="1" x14ac:dyDescent="0.25">
      <c r="A256" s="17" t="s">
        <v>222</v>
      </c>
      <c r="B256" s="21" t="s">
        <v>223</v>
      </c>
      <c r="C256" s="14">
        <f>C257</f>
        <v>21817800</v>
      </c>
      <c r="D256" s="14">
        <f t="shared" ref="D256:F256" si="104">D257</f>
        <v>21817800</v>
      </c>
      <c r="E256" s="14">
        <f t="shared" si="104"/>
        <v>0</v>
      </c>
      <c r="F256" s="14">
        <f t="shared" si="104"/>
        <v>0</v>
      </c>
    </row>
    <row r="257" spans="1:6" s="15" customFormat="1" x14ac:dyDescent="0.25">
      <c r="A257" s="19" t="s">
        <v>37</v>
      </c>
      <c r="B257" s="18" t="s">
        <v>38</v>
      </c>
      <c r="C257" s="14">
        <f>'[1]9.1 ведомства'!G1015+'[1]9.1 ведомства'!G1002</f>
        <v>21817800</v>
      </c>
      <c r="D257" s="14">
        <f>'[1]9.1 ведомства'!H1015+'[1]9.1 ведомства'!H1002</f>
        <v>21817800</v>
      </c>
      <c r="E257" s="14">
        <f>'[1]9.1 ведомства'!I1015+'[1]9.1 ведомства'!I1002</f>
        <v>0</v>
      </c>
      <c r="F257" s="14">
        <f>'[1]9.1 ведомства'!J1015+'[1]9.1 ведомства'!J1002</f>
        <v>0</v>
      </c>
    </row>
    <row r="258" spans="1:6" s="15" customFormat="1" ht="25.5" x14ac:dyDescent="0.25">
      <c r="A258" s="17" t="s">
        <v>224</v>
      </c>
      <c r="B258" s="18" t="s">
        <v>225</v>
      </c>
      <c r="C258" s="14">
        <f>SUM(C259:C259)</f>
        <v>110763886.27</v>
      </c>
      <c r="D258" s="14">
        <f>SUM(D259:D259)</f>
        <v>0</v>
      </c>
      <c r="E258" s="14">
        <f>SUM(E259:E259)</f>
        <v>0</v>
      </c>
      <c r="F258" s="14">
        <f>SUM(F259:F259)</f>
        <v>0</v>
      </c>
    </row>
    <row r="259" spans="1:6" s="15" customFormat="1" x14ac:dyDescent="0.25">
      <c r="A259" s="19" t="s">
        <v>37</v>
      </c>
      <c r="B259" s="18" t="s">
        <v>38</v>
      </c>
      <c r="C259" s="14">
        <f>'[1]9.1 ведомства'!G1020+'[1]9.1 ведомства'!G1008</f>
        <v>110763886.27</v>
      </c>
      <c r="D259" s="14">
        <f>'[1]9.1 ведомства'!H1020+'[1]9.1 ведомства'!H1008</f>
        <v>0</v>
      </c>
      <c r="E259" s="14">
        <f>'[1]9.1 ведомства'!I1020+'[1]9.1 ведомства'!I1008</f>
        <v>0</v>
      </c>
      <c r="F259" s="14">
        <f>'[1]9.1 ведомства'!J1020+'[1]9.1 ведомства'!J1008</f>
        <v>0</v>
      </c>
    </row>
    <row r="260" spans="1:6" s="15" customFormat="1" ht="24" x14ac:dyDescent="0.25">
      <c r="A260" s="27" t="s">
        <v>226</v>
      </c>
      <c r="B260" s="31" t="s">
        <v>74</v>
      </c>
      <c r="C260" s="37">
        <f>C261</f>
        <v>717000</v>
      </c>
      <c r="D260" s="37">
        <f t="shared" ref="D260:F260" si="105">D261</f>
        <v>0</v>
      </c>
      <c r="E260" s="37">
        <f t="shared" si="105"/>
        <v>717000</v>
      </c>
      <c r="F260" s="37">
        <f t="shared" si="105"/>
        <v>0</v>
      </c>
    </row>
    <row r="261" spans="1:6" s="15" customFormat="1" x14ac:dyDescent="0.25">
      <c r="A261" s="23" t="s">
        <v>35</v>
      </c>
      <c r="B261" s="24" t="s">
        <v>36</v>
      </c>
      <c r="C261" s="37">
        <f>'[1]9.1 ведомства'!G484</f>
        <v>717000</v>
      </c>
      <c r="D261" s="37">
        <f>'[1]9.1 ведомства'!H484</f>
        <v>0</v>
      </c>
      <c r="E261" s="37">
        <f>'[1]9.1 ведомства'!I484</f>
        <v>717000</v>
      </c>
      <c r="F261" s="37">
        <f>'[1]9.1 ведомства'!J484</f>
        <v>0</v>
      </c>
    </row>
    <row r="262" spans="1:6" s="15" customFormat="1" ht="25.5" x14ac:dyDescent="0.25">
      <c r="A262" s="27" t="s">
        <v>227</v>
      </c>
      <c r="B262" s="35" t="s">
        <v>169</v>
      </c>
      <c r="C262" s="37">
        <f>C263</f>
        <v>37805844.439999998</v>
      </c>
      <c r="D262" s="37">
        <f t="shared" ref="D262:F262" si="106">D263</f>
        <v>0</v>
      </c>
      <c r="E262" s="37">
        <f t="shared" si="106"/>
        <v>37805844.439999998</v>
      </c>
      <c r="F262" s="37">
        <f t="shared" si="106"/>
        <v>0</v>
      </c>
    </row>
    <row r="263" spans="1:6" s="15" customFormat="1" x14ac:dyDescent="0.25">
      <c r="A263" s="23" t="s">
        <v>35</v>
      </c>
      <c r="B263" s="24" t="s">
        <v>36</v>
      </c>
      <c r="C263" s="37">
        <f>'[1]9.1 ведомства'!G486</f>
        <v>37805844.439999998</v>
      </c>
      <c r="D263" s="37">
        <f>'[1]9.1 ведомства'!H486</f>
        <v>0</v>
      </c>
      <c r="E263" s="37">
        <f>'[1]9.1 ведомства'!I486</f>
        <v>37805844.439999998</v>
      </c>
      <c r="F263" s="37">
        <f>'[1]9.1 ведомства'!J486</f>
        <v>0</v>
      </c>
    </row>
    <row r="264" spans="1:6" s="15" customFormat="1" x14ac:dyDescent="0.25">
      <c r="A264" s="27" t="s">
        <v>228</v>
      </c>
      <c r="B264" s="35" t="s">
        <v>171</v>
      </c>
      <c r="C264" s="37">
        <f>C265</f>
        <v>435000</v>
      </c>
      <c r="D264" s="37">
        <f t="shared" ref="D264:F264" si="107">D265</f>
        <v>0</v>
      </c>
      <c r="E264" s="37">
        <f t="shared" si="107"/>
        <v>435000</v>
      </c>
      <c r="F264" s="37">
        <f t="shared" si="107"/>
        <v>0</v>
      </c>
    </row>
    <row r="265" spans="1:6" s="15" customFormat="1" x14ac:dyDescent="0.25">
      <c r="A265" s="23" t="s">
        <v>35</v>
      </c>
      <c r="B265" s="24" t="s">
        <v>36</v>
      </c>
      <c r="C265" s="37">
        <f>'[1]9.1 ведомства'!G488</f>
        <v>435000</v>
      </c>
      <c r="D265" s="37">
        <f>'[1]9.1 ведомства'!H488</f>
        <v>0</v>
      </c>
      <c r="E265" s="37">
        <f>'[1]9.1 ведомства'!I488</f>
        <v>435000</v>
      </c>
      <c r="F265" s="37">
        <f>'[1]9.1 ведомства'!J488</f>
        <v>0</v>
      </c>
    </row>
    <row r="266" spans="1:6" s="15" customFormat="1" x14ac:dyDescent="0.25">
      <c r="A266" s="27" t="s">
        <v>229</v>
      </c>
      <c r="B266" s="35" t="s">
        <v>173</v>
      </c>
      <c r="C266" s="37">
        <f>C267</f>
        <v>342903.05</v>
      </c>
      <c r="D266" s="37">
        <f t="shared" ref="D266:F266" si="108">D267</f>
        <v>0</v>
      </c>
      <c r="E266" s="37">
        <f t="shared" si="108"/>
        <v>342903.05</v>
      </c>
      <c r="F266" s="37">
        <f t="shared" si="108"/>
        <v>0</v>
      </c>
    </row>
    <row r="267" spans="1:6" s="15" customFormat="1" x14ac:dyDescent="0.25">
      <c r="A267" s="23" t="s">
        <v>35</v>
      </c>
      <c r="B267" s="24" t="s">
        <v>36</v>
      </c>
      <c r="C267" s="37">
        <f>'[1]9.1 ведомства'!G490</f>
        <v>342903.05</v>
      </c>
      <c r="D267" s="37">
        <f>'[1]9.1 ведомства'!H490</f>
        <v>0</v>
      </c>
      <c r="E267" s="37">
        <f>'[1]9.1 ведомства'!I490</f>
        <v>342903.05</v>
      </c>
      <c r="F267" s="37">
        <f>'[1]9.1 ведомства'!J490</f>
        <v>0</v>
      </c>
    </row>
    <row r="268" spans="1:6" s="15" customFormat="1" ht="25.5" x14ac:dyDescent="0.25">
      <c r="A268" s="27" t="s">
        <v>230</v>
      </c>
      <c r="B268" s="35" t="s">
        <v>175</v>
      </c>
      <c r="C268" s="37">
        <f>C269</f>
        <v>1423940.11</v>
      </c>
      <c r="D268" s="37">
        <f t="shared" ref="D268:F268" si="109">D269</f>
        <v>0</v>
      </c>
      <c r="E268" s="37">
        <f t="shared" si="109"/>
        <v>1423940.11</v>
      </c>
      <c r="F268" s="37">
        <f t="shared" si="109"/>
        <v>0</v>
      </c>
    </row>
    <row r="269" spans="1:6" s="15" customFormat="1" x14ac:dyDescent="0.25">
      <c r="A269" s="23" t="s">
        <v>35</v>
      </c>
      <c r="B269" s="24" t="s">
        <v>36</v>
      </c>
      <c r="C269" s="37">
        <f>'[1]9.1 ведомства'!G492</f>
        <v>1423940.11</v>
      </c>
      <c r="D269" s="37">
        <f>'[1]9.1 ведомства'!H492</f>
        <v>0</v>
      </c>
      <c r="E269" s="37">
        <f>'[1]9.1 ведомства'!I492</f>
        <v>1423940.11</v>
      </c>
      <c r="F269" s="37">
        <f>'[1]9.1 ведомства'!J492</f>
        <v>0</v>
      </c>
    </row>
    <row r="270" spans="1:6" s="15" customFormat="1" ht="24" x14ac:dyDescent="0.25">
      <c r="A270" s="27" t="s">
        <v>232</v>
      </c>
      <c r="B270" s="31" t="s">
        <v>74</v>
      </c>
      <c r="C270" s="37">
        <f>C271</f>
        <v>261000</v>
      </c>
      <c r="D270" s="37">
        <f t="shared" ref="D270:F270" si="110">D271</f>
        <v>0</v>
      </c>
      <c r="E270" s="37">
        <f t="shared" si="110"/>
        <v>261000</v>
      </c>
      <c r="F270" s="37">
        <f t="shared" si="110"/>
        <v>0</v>
      </c>
    </row>
    <row r="271" spans="1:6" s="15" customFormat="1" x14ac:dyDescent="0.25">
      <c r="A271" s="23" t="s">
        <v>35</v>
      </c>
      <c r="B271" s="24" t="s">
        <v>36</v>
      </c>
      <c r="C271" s="37">
        <f>'[1]9.1 ведомства'!G497</f>
        <v>261000</v>
      </c>
      <c r="D271" s="37">
        <f>'[1]9.1 ведомства'!H497</f>
        <v>0</v>
      </c>
      <c r="E271" s="37">
        <f>'[1]9.1 ведомства'!I497</f>
        <v>261000</v>
      </c>
      <c r="F271" s="37">
        <f>'[1]9.1 ведомства'!J497</f>
        <v>0</v>
      </c>
    </row>
    <row r="272" spans="1:6" s="15" customFormat="1" ht="25.5" x14ac:dyDescent="0.25">
      <c r="A272" s="27" t="s">
        <v>233</v>
      </c>
      <c r="B272" s="35" t="s">
        <v>169</v>
      </c>
      <c r="C272" s="37">
        <f>C273</f>
        <v>16065856.800000001</v>
      </c>
      <c r="D272" s="37">
        <f t="shared" ref="D272:F272" si="111">D273</f>
        <v>0</v>
      </c>
      <c r="E272" s="37">
        <f t="shared" si="111"/>
        <v>16065856.800000001</v>
      </c>
      <c r="F272" s="37">
        <f t="shared" si="111"/>
        <v>0</v>
      </c>
    </row>
    <row r="273" spans="1:6" s="15" customFormat="1" x14ac:dyDescent="0.25">
      <c r="A273" s="23" t="s">
        <v>35</v>
      </c>
      <c r="B273" s="24" t="s">
        <v>36</v>
      </c>
      <c r="C273" s="37">
        <f>'[1]9.1 ведомства'!G499</f>
        <v>16065856.800000001</v>
      </c>
      <c r="D273" s="37">
        <f>'[1]9.1 ведомства'!H499</f>
        <v>0</v>
      </c>
      <c r="E273" s="37">
        <f>'[1]9.1 ведомства'!I499</f>
        <v>16065856.800000001</v>
      </c>
      <c r="F273" s="37">
        <f>'[1]9.1 ведомства'!J499</f>
        <v>0</v>
      </c>
    </row>
    <row r="274" spans="1:6" s="15" customFormat="1" x14ac:dyDescent="0.25">
      <c r="A274" s="27" t="s">
        <v>234</v>
      </c>
      <c r="B274" s="35" t="s">
        <v>171</v>
      </c>
      <c r="C274" s="37">
        <f>C275</f>
        <v>255800</v>
      </c>
      <c r="D274" s="37">
        <f t="shared" ref="D274:F274" si="112">D275</f>
        <v>0</v>
      </c>
      <c r="E274" s="37">
        <f t="shared" si="112"/>
        <v>255800</v>
      </c>
      <c r="F274" s="37">
        <f t="shared" si="112"/>
        <v>0</v>
      </c>
    </row>
    <row r="275" spans="1:6" s="15" customFormat="1" x14ac:dyDescent="0.25">
      <c r="A275" s="23" t="s">
        <v>35</v>
      </c>
      <c r="B275" s="24" t="s">
        <v>36</v>
      </c>
      <c r="C275" s="37">
        <f>'[1]9.1 ведомства'!G501</f>
        <v>255800</v>
      </c>
      <c r="D275" s="37">
        <f>'[1]9.1 ведомства'!H501</f>
        <v>0</v>
      </c>
      <c r="E275" s="37">
        <f>'[1]9.1 ведомства'!I501</f>
        <v>255800</v>
      </c>
      <c r="F275" s="37">
        <f>'[1]9.1 ведомства'!J501</f>
        <v>0</v>
      </c>
    </row>
    <row r="276" spans="1:6" s="15" customFormat="1" x14ac:dyDescent="0.25">
      <c r="A276" s="27" t="s">
        <v>235</v>
      </c>
      <c r="B276" s="35" t="s">
        <v>173</v>
      </c>
      <c r="C276" s="37">
        <f>C277</f>
        <v>431761.82</v>
      </c>
      <c r="D276" s="37">
        <f t="shared" ref="D276:F276" si="113">D277</f>
        <v>0</v>
      </c>
      <c r="E276" s="37">
        <f t="shared" si="113"/>
        <v>431761.82</v>
      </c>
      <c r="F276" s="37">
        <f t="shared" si="113"/>
        <v>0</v>
      </c>
    </row>
    <row r="277" spans="1:6" s="15" customFormat="1" x14ac:dyDescent="0.25">
      <c r="A277" s="23" t="s">
        <v>35</v>
      </c>
      <c r="B277" s="24" t="s">
        <v>36</v>
      </c>
      <c r="C277" s="37">
        <f>'[1]9.1 ведомства'!G503</f>
        <v>431761.82</v>
      </c>
      <c r="D277" s="37">
        <f>'[1]9.1 ведомства'!H503</f>
        <v>0</v>
      </c>
      <c r="E277" s="37">
        <f>'[1]9.1 ведомства'!I503</f>
        <v>431761.82</v>
      </c>
      <c r="F277" s="37">
        <f>'[1]9.1 ведомства'!J503</f>
        <v>0</v>
      </c>
    </row>
    <row r="278" spans="1:6" s="15" customFormat="1" ht="25.5" x14ac:dyDescent="0.25">
      <c r="A278" s="27" t="s">
        <v>236</v>
      </c>
      <c r="B278" s="35" t="s">
        <v>175</v>
      </c>
      <c r="C278" s="37">
        <f>C279</f>
        <v>2334185.38</v>
      </c>
      <c r="D278" s="37">
        <f t="shared" ref="D278:F278" si="114">D279</f>
        <v>0</v>
      </c>
      <c r="E278" s="37">
        <f t="shared" si="114"/>
        <v>2334185.38</v>
      </c>
      <c r="F278" s="37">
        <f t="shared" si="114"/>
        <v>0</v>
      </c>
    </row>
    <row r="279" spans="1:6" s="15" customFormat="1" x14ac:dyDescent="0.25">
      <c r="A279" s="23" t="s">
        <v>35</v>
      </c>
      <c r="B279" s="24" t="s">
        <v>36</v>
      </c>
      <c r="C279" s="37">
        <f>'[1]9.1 ведомства'!G505</f>
        <v>2334185.38</v>
      </c>
      <c r="D279" s="37">
        <f>'[1]9.1 ведомства'!H505</f>
        <v>0</v>
      </c>
      <c r="E279" s="37">
        <f>'[1]9.1 ведомства'!I505</f>
        <v>2334185.38</v>
      </c>
      <c r="F279" s="37">
        <f>'[1]9.1 ведомства'!J505</f>
        <v>0</v>
      </c>
    </row>
    <row r="280" spans="1:6" s="15" customFormat="1" ht="24" x14ac:dyDescent="0.25">
      <c r="A280" s="27" t="s">
        <v>237</v>
      </c>
      <c r="B280" s="31" t="s">
        <v>74</v>
      </c>
      <c r="C280" s="37">
        <f>C281</f>
        <v>122000</v>
      </c>
      <c r="D280" s="37">
        <f t="shared" ref="D280:F280" si="115">D281</f>
        <v>0</v>
      </c>
      <c r="E280" s="37">
        <f t="shared" si="115"/>
        <v>122000</v>
      </c>
      <c r="F280" s="37">
        <f t="shared" si="115"/>
        <v>0</v>
      </c>
    </row>
    <row r="281" spans="1:6" s="15" customFormat="1" x14ac:dyDescent="0.25">
      <c r="A281" s="23" t="s">
        <v>35</v>
      </c>
      <c r="B281" s="24" t="s">
        <v>36</v>
      </c>
      <c r="C281" s="37">
        <f>'[1]9.1 ведомства'!G508</f>
        <v>122000</v>
      </c>
      <c r="D281" s="37">
        <f>'[1]9.1 ведомства'!H508</f>
        <v>0</v>
      </c>
      <c r="E281" s="37">
        <f>'[1]9.1 ведомства'!I508</f>
        <v>122000</v>
      </c>
      <c r="F281" s="37">
        <f>'[1]9.1 ведомства'!J508</f>
        <v>0</v>
      </c>
    </row>
    <row r="282" spans="1:6" s="15" customFormat="1" ht="25.5" x14ac:dyDescent="0.25">
      <c r="A282" s="27" t="s">
        <v>238</v>
      </c>
      <c r="B282" s="35" t="s">
        <v>169</v>
      </c>
      <c r="C282" s="37">
        <f>C283</f>
        <v>13357139</v>
      </c>
      <c r="D282" s="37">
        <f t="shared" ref="D282:F282" si="116">D283</f>
        <v>0</v>
      </c>
      <c r="E282" s="37">
        <f t="shared" si="116"/>
        <v>13357139</v>
      </c>
      <c r="F282" s="37">
        <f t="shared" si="116"/>
        <v>0</v>
      </c>
    </row>
    <row r="283" spans="1:6" s="15" customFormat="1" x14ac:dyDescent="0.25">
      <c r="A283" s="23" t="s">
        <v>35</v>
      </c>
      <c r="B283" s="24" t="s">
        <v>36</v>
      </c>
      <c r="C283" s="37">
        <f>'[1]9.1 ведомства'!G510</f>
        <v>13357139</v>
      </c>
      <c r="D283" s="37">
        <f>'[1]9.1 ведомства'!H510</f>
        <v>0</v>
      </c>
      <c r="E283" s="37">
        <f>'[1]9.1 ведомства'!I510</f>
        <v>13357139</v>
      </c>
      <c r="F283" s="37">
        <f>'[1]9.1 ведомства'!J510</f>
        <v>0</v>
      </c>
    </row>
    <row r="284" spans="1:6" s="15" customFormat="1" x14ac:dyDescent="0.25">
      <c r="A284" s="27" t="s">
        <v>239</v>
      </c>
      <c r="B284" s="35" t="s">
        <v>173</v>
      </c>
      <c r="C284" s="37">
        <f>C285</f>
        <v>1570125.33</v>
      </c>
      <c r="D284" s="37">
        <f t="shared" ref="D284:F284" si="117">D285</f>
        <v>0</v>
      </c>
      <c r="E284" s="37">
        <f t="shared" si="117"/>
        <v>1570125.33</v>
      </c>
      <c r="F284" s="37">
        <f t="shared" si="117"/>
        <v>0</v>
      </c>
    </row>
    <row r="285" spans="1:6" s="15" customFormat="1" x14ac:dyDescent="0.25">
      <c r="A285" s="23" t="s">
        <v>35</v>
      </c>
      <c r="B285" s="24" t="s">
        <v>36</v>
      </c>
      <c r="C285" s="37">
        <f>'[1]9.1 ведомства'!G514</f>
        <v>1570125.33</v>
      </c>
      <c r="D285" s="37">
        <f>'[1]9.1 ведомства'!H514</f>
        <v>0</v>
      </c>
      <c r="E285" s="37">
        <f>'[1]9.1 ведомства'!I514</f>
        <v>1570125.33</v>
      </c>
      <c r="F285" s="37">
        <f>'[1]9.1 ведомства'!J514</f>
        <v>0</v>
      </c>
    </row>
    <row r="286" spans="1:6" s="15" customFormat="1" ht="25.5" x14ac:dyDescent="0.25">
      <c r="A286" s="27" t="s">
        <v>240</v>
      </c>
      <c r="B286" s="35" t="s">
        <v>175</v>
      </c>
      <c r="C286" s="37">
        <f>C287</f>
        <v>1622886.85</v>
      </c>
      <c r="D286" s="37">
        <f t="shared" ref="D286:F286" si="118">D287</f>
        <v>0</v>
      </c>
      <c r="E286" s="37">
        <f t="shared" si="118"/>
        <v>1622886.85</v>
      </c>
      <c r="F286" s="37">
        <f t="shared" si="118"/>
        <v>0</v>
      </c>
    </row>
    <row r="287" spans="1:6" s="15" customFormat="1" x14ac:dyDescent="0.25">
      <c r="A287" s="23" t="s">
        <v>35</v>
      </c>
      <c r="B287" s="24" t="s">
        <v>36</v>
      </c>
      <c r="C287" s="37">
        <f>'[1]9.1 ведомства'!G516</f>
        <v>1622886.85</v>
      </c>
      <c r="D287" s="37">
        <f>'[1]9.1 ведомства'!H516</f>
        <v>0</v>
      </c>
      <c r="E287" s="37">
        <f>'[1]9.1 ведомства'!I516</f>
        <v>1622886.85</v>
      </c>
      <c r="F287" s="37">
        <f>'[1]9.1 ведомства'!J516</f>
        <v>0</v>
      </c>
    </row>
    <row r="288" spans="1:6" s="15" customFormat="1" ht="25.5" x14ac:dyDescent="0.25">
      <c r="A288" s="17" t="s">
        <v>241</v>
      </c>
      <c r="B288" s="38" t="s">
        <v>242</v>
      </c>
      <c r="C288" s="14">
        <f>C289</f>
        <v>645044100</v>
      </c>
      <c r="D288" s="14">
        <f t="shared" ref="D288:F288" si="119">D289</f>
        <v>569448000</v>
      </c>
      <c r="E288" s="14">
        <f t="shared" si="119"/>
        <v>0</v>
      </c>
      <c r="F288" s="14">
        <f t="shared" si="119"/>
        <v>0</v>
      </c>
    </row>
    <row r="289" spans="1:6" s="15" customFormat="1" x14ac:dyDescent="0.25">
      <c r="A289" s="17" t="s">
        <v>17</v>
      </c>
      <c r="B289" s="18" t="s">
        <v>18</v>
      </c>
      <c r="C289" s="14">
        <f>'[1]9.1 ведомства'!G1026</f>
        <v>645044100</v>
      </c>
      <c r="D289" s="14">
        <f>'[1]9.1 ведомства'!H1026</f>
        <v>569448000</v>
      </c>
      <c r="E289" s="14">
        <f>'[1]9.1 ведомства'!I1026</f>
        <v>0</v>
      </c>
      <c r="F289" s="14">
        <f>'[1]9.1 ведомства'!J1026</f>
        <v>0</v>
      </c>
    </row>
    <row r="290" spans="1:6" s="15" customFormat="1" ht="38.25" x14ac:dyDescent="0.25">
      <c r="A290" s="17" t="s">
        <v>243</v>
      </c>
      <c r="B290" s="39" t="s">
        <v>244</v>
      </c>
      <c r="C290" s="14">
        <f>C291</f>
        <v>143563700</v>
      </c>
      <c r="D290" s="14">
        <f t="shared" ref="D290:F290" si="120">D291</f>
        <v>112753100</v>
      </c>
      <c r="E290" s="14">
        <f t="shared" si="120"/>
        <v>146292300</v>
      </c>
      <c r="F290" s="14">
        <f t="shared" si="120"/>
        <v>112477800</v>
      </c>
    </row>
    <row r="291" spans="1:6" s="15" customFormat="1" x14ac:dyDescent="0.25">
      <c r="A291" s="17" t="s">
        <v>17</v>
      </c>
      <c r="B291" s="18" t="s">
        <v>18</v>
      </c>
      <c r="C291" s="14">
        <f>'[1]9.1 ведомства'!G1006</f>
        <v>143563700</v>
      </c>
      <c r="D291" s="14">
        <f>'[1]9.1 ведомства'!H1006</f>
        <v>112753100</v>
      </c>
      <c r="E291" s="14">
        <f>'[1]9.1 ведомства'!I1006</f>
        <v>146292300</v>
      </c>
      <c r="F291" s="14">
        <f>'[1]9.1 ведомства'!J1006</f>
        <v>112477800</v>
      </c>
    </row>
    <row r="292" spans="1:6" x14ac:dyDescent="0.25">
      <c r="A292" s="62" t="s">
        <v>245</v>
      </c>
      <c r="B292" s="62"/>
      <c r="C292" s="14">
        <f>C293+C295+C297+C299+C307+C301+C303+C305</f>
        <v>43412400</v>
      </c>
      <c r="D292" s="14">
        <f t="shared" ref="D292:F292" si="121">D293+D295+D297+D299+D307+D301+D303+D305</f>
        <v>29405400</v>
      </c>
      <c r="E292" s="14">
        <f t="shared" si="121"/>
        <v>43412400</v>
      </c>
      <c r="F292" s="14">
        <f t="shared" si="121"/>
        <v>29405400</v>
      </c>
    </row>
    <row r="293" spans="1:6" s="15" customFormat="1" ht="25.5" x14ac:dyDescent="0.25">
      <c r="A293" s="17" t="s">
        <v>246</v>
      </c>
      <c r="B293" s="21" t="s">
        <v>74</v>
      </c>
      <c r="C293" s="14">
        <f>C294</f>
        <v>500000</v>
      </c>
      <c r="D293" s="14">
        <f t="shared" ref="D293:F293" si="122">D294</f>
        <v>0</v>
      </c>
      <c r="E293" s="14">
        <f t="shared" si="122"/>
        <v>500000</v>
      </c>
      <c r="F293" s="14">
        <f t="shared" si="122"/>
        <v>0</v>
      </c>
    </row>
    <row r="294" spans="1:6" x14ac:dyDescent="0.25">
      <c r="A294" s="19" t="s">
        <v>35</v>
      </c>
      <c r="B294" s="20" t="s">
        <v>36</v>
      </c>
      <c r="C294" s="14">
        <f>'[1]9.1 ведомства'!G520</f>
        <v>500000</v>
      </c>
      <c r="D294" s="14">
        <f>'[1]9.1 ведомства'!H520</f>
        <v>0</v>
      </c>
      <c r="E294" s="14">
        <f>'[1]9.1 ведомства'!I520</f>
        <v>500000</v>
      </c>
      <c r="F294" s="14">
        <f>'[1]9.1 ведомства'!J520</f>
        <v>0</v>
      </c>
    </row>
    <row r="295" spans="1:6" s="15" customFormat="1" ht="38.25" x14ac:dyDescent="0.25">
      <c r="A295" s="17" t="s">
        <v>247</v>
      </c>
      <c r="B295" s="21" t="s">
        <v>248</v>
      </c>
      <c r="C295" s="14">
        <f>C296</f>
        <v>2069200</v>
      </c>
      <c r="D295" s="14">
        <f t="shared" ref="D295:F295" si="123">D296</f>
        <v>2069200</v>
      </c>
      <c r="E295" s="14">
        <f t="shared" si="123"/>
        <v>2069200</v>
      </c>
      <c r="F295" s="14">
        <f t="shared" si="123"/>
        <v>2069200</v>
      </c>
    </row>
    <row r="296" spans="1:6" x14ac:dyDescent="0.25">
      <c r="A296" s="19" t="s">
        <v>35</v>
      </c>
      <c r="B296" s="20" t="s">
        <v>36</v>
      </c>
      <c r="C296" s="14">
        <f>'[1]9.1 ведомства'!G421</f>
        <v>2069200</v>
      </c>
      <c r="D296" s="14">
        <f>'[1]9.1 ведомства'!H421</f>
        <v>2069200</v>
      </c>
      <c r="E296" s="14">
        <f>'[1]9.1 ведомства'!I421</f>
        <v>2069200</v>
      </c>
      <c r="F296" s="14">
        <f>'[1]9.1 ведомства'!J421</f>
        <v>2069200</v>
      </c>
    </row>
    <row r="297" spans="1:6" s="15" customFormat="1" x14ac:dyDescent="0.25">
      <c r="A297" s="17" t="s">
        <v>249</v>
      </c>
      <c r="B297" s="21" t="s">
        <v>250</v>
      </c>
      <c r="C297" s="14">
        <f>C298</f>
        <v>27336200</v>
      </c>
      <c r="D297" s="14">
        <f t="shared" ref="D297:F297" si="124">D298</f>
        <v>27336200</v>
      </c>
      <c r="E297" s="14">
        <f t="shared" si="124"/>
        <v>27336200</v>
      </c>
      <c r="F297" s="14">
        <f t="shared" si="124"/>
        <v>27336200</v>
      </c>
    </row>
    <row r="298" spans="1:6" x14ac:dyDescent="0.25">
      <c r="A298" s="19" t="s">
        <v>35</v>
      </c>
      <c r="B298" s="20" t="s">
        <v>36</v>
      </c>
      <c r="C298" s="14">
        <f>'[1]9.1 ведомства'!G423</f>
        <v>27336200</v>
      </c>
      <c r="D298" s="14">
        <f>'[1]9.1 ведомства'!H423</f>
        <v>27336200</v>
      </c>
      <c r="E298" s="14">
        <f>'[1]9.1 ведомства'!I423</f>
        <v>27336200</v>
      </c>
      <c r="F298" s="14">
        <f>'[1]9.1 ведомства'!J423</f>
        <v>27336200</v>
      </c>
    </row>
    <row r="299" spans="1:6" s="15" customFormat="1" ht="25.5" x14ac:dyDescent="0.25">
      <c r="A299" s="27" t="s">
        <v>251</v>
      </c>
      <c r="B299" s="35" t="s">
        <v>169</v>
      </c>
      <c r="C299" s="14">
        <f>C300</f>
        <v>8297190</v>
      </c>
      <c r="D299" s="14">
        <f t="shared" ref="D299:F299" si="125">D300</f>
        <v>0</v>
      </c>
      <c r="E299" s="14">
        <f t="shared" si="125"/>
        <v>8297190</v>
      </c>
      <c r="F299" s="14">
        <f t="shared" si="125"/>
        <v>0</v>
      </c>
    </row>
    <row r="300" spans="1:6" x14ac:dyDescent="0.25">
      <c r="A300" s="23" t="s">
        <v>35</v>
      </c>
      <c r="B300" s="24" t="s">
        <v>36</v>
      </c>
      <c r="C300" s="14">
        <f>'[1]9.1 ведомства'!G522</f>
        <v>8297190</v>
      </c>
      <c r="D300" s="14">
        <f>'[1]9.1 ведомства'!H522</f>
        <v>0</v>
      </c>
      <c r="E300" s="14">
        <f>'[1]9.1 ведомства'!I522</f>
        <v>8297190</v>
      </c>
      <c r="F300" s="14">
        <f>'[1]9.1 ведомства'!J522</f>
        <v>0</v>
      </c>
    </row>
    <row r="301" spans="1:6" x14ac:dyDescent="0.25">
      <c r="A301" s="27" t="s">
        <v>252</v>
      </c>
      <c r="B301" s="35" t="s">
        <v>171</v>
      </c>
      <c r="C301" s="14">
        <f>C302</f>
        <v>70000</v>
      </c>
      <c r="D301" s="14">
        <f t="shared" ref="D301:F301" si="126">D302</f>
        <v>0</v>
      </c>
      <c r="E301" s="14">
        <f t="shared" si="126"/>
        <v>70000</v>
      </c>
      <c r="F301" s="14">
        <f t="shared" si="126"/>
        <v>0</v>
      </c>
    </row>
    <row r="302" spans="1:6" x14ac:dyDescent="0.25">
      <c r="A302" s="23" t="s">
        <v>35</v>
      </c>
      <c r="B302" s="24" t="s">
        <v>36</v>
      </c>
      <c r="C302" s="14">
        <f>'[1]9.1 ведомства'!G525</f>
        <v>70000</v>
      </c>
      <c r="D302" s="14">
        <f>'[1]9.1 ведомства'!H525</f>
        <v>0</v>
      </c>
      <c r="E302" s="14">
        <f>'[1]9.1 ведомства'!I525</f>
        <v>70000</v>
      </c>
      <c r="F302" s="14">
        <f>'[1]9.1 ведомства'!J525</f>
        <v>0</v>
      </c>
    </row>
    <row r="303" spans="1:6" x14ac:dyDescent="0.25">
      <c r="A303" s="27" t="s">
        <v>253</v>
      </c>
      <c r="B303" s="35" t="s">
        <v>173</v>
      </c>
      <c r="C303" s="14">
        <f>C304</f>
        <v>220500</v>
      </c>
      <c r="D303" s="14">
        <f t="shared" ref="D303:F303" si="127">D304</f>
        <v>0</v>
      </c>
      <c r="E303" s="14">
        <f t="shared" si="127"/>
        <v>220500</v>
      </c>
      <c r="F303" s="14">
        <f t="shared" si="127"/>
        <v>0</v>
      </c>
    </row>
    <row r="304" spans="1:6" x14ac:dyDescent="0.25">
      <c r="A304" s="23" t="s">
        <v>35</v>
      </c>
      <c r="B304" s="24" t="s">
        <v>36</v>
      </c>
      <c r="C304" s="14">
        <f>'[1]9.1 ведомства'!G527</f>
        <v>220500</v>
      </c>
      <c r="D304" s="14">
        <f>'[1]9.1 ведомства'!H527</f>
        <v>0</v>
      </c>
      <c r="E304" s="14">
        <f>'[1]9.1 ведомства'!I527</f>
        <v>220500</v>
      </c>
      <c r="F304" s="14">
        <f>'[1]9.1 ведомства'!J527</f>
        <v>0</v>
      </c>
    </row>
    <row r="305" spans="1:6" ht="25.5" x14ac:dyDescent="0.25">
      <c r="A305" s="27" t="s">
        <v>254</v>
      </c>
      <c r="B305" s="35" t="s">
        <v>175</v>
      </c>
      <c r="C305" s="14">
        <f>C306</f>
        <v>949310</v>
      </c>
      <c r="D305" s="14">
        <f t="shared" ref="D305:F305" si="128">D306</f>
        <v>0</v>
      </c>
      <c r="E305" s="14">
        <f t="shared" si="128"/>
        <v>949310</v>
      </c>
      <c r="F305" s="14">
        <f t="shared" si="128"/>
        <v>0</v>
      </c>
    </row>
    <row r="306" spans="1:6" x14ac:dyDescent="0.25">
      <c r="A306" s="23" t="s">
        <v>35</v>
      </c>
      <c r="B306" s="24" t="s">
        <v>36</v>
      </c>
      <c r="C306" s="14">
        <f>'[1]9.1 ведомства'!G529</f>
        <v>949310</v>
      </c>
      <c r="D306" s="14">
        <f>'[1]9.1 ведомства'!H529</f>
        <v>0</v>
      </c>
      <c r="E306" s="14">
        <f>'[1]9.1 ведомства'!I529</f>
        <v>949310</v>
      </c>
      <c r="F306" s="14">
        <f>'[1]9.1 ведомства'!J529</f>
        <v>0</v>
      </c>
    </row>
    <row r="307" spans="1:6" s="15" customFormat="1" ht="38.25" x14ac:dyDescent="0.25">
      <c r="A307" s="17" t="s">
        <v>255</v>
      </c>
      <c r="B307" s="21" t="s">
        <v>256</v>
      </c>
      <c r="C307" s="14">
        <f>C308</f>
        <v>3970000</v>
      </c>
      <c r="D307" s="14">
        <f t="shared" ref="D307:F307" si="129">D308</f>
        <v>0</v>
      </c>
      <c r="E307" s="14">
        <f t="shared" si="129"/>
        <v>3970000</v>
      </c>
      <c r="F307" s="14">
        <f t="shared" si="129"/>
        <v>0</v>
      </c>
    </row>
    <row r="308" spans="1:6" x14ac:dyDescent="0.25">
      <c r="A308" s="19" t="s">
        <v>35</v>
      </c>
      <c r="B308" s="20" t="s">
        <v>36</v>
      </c>
      <c r="C308" s="14">
        <f>'[1]9.1 ведомства'!G425</f>
        <v>3970000</v>
      </c>
      <c r="D308" s="14">
        <f>'[1]9.1 ведомства'!H425</f>
        <v>0</v>
      </c>
      <c r="E308" s="14">
        <f>'[1]9.1 ведомства'!I425</f>
        <v>3970000</v>
      </c>
      <c r="F308" s="14">
        <f>'[1]9.1 ведомства'!J425</f>
        <v>0</v>
      </c>
    </row>
    <row r="309" spans="1:6" x14ac:dyDescent="0.25">
      <c r="A309" s="59" t="s">
        <v>257</v>
      </c>
      <c r="B309" s="59"/>
      <c r="C309" s="14">
        <f>C310+C312+C316+C318+C320+C314</f>
        <v>41697000</v>
      </c>
      <c r="D309" s="14">
        <f t="shared" ref="D309:F309" si="130">D310+D312+D316+D318+D320+D314</f>
        <v>41697000</v>
      </c>
      <c r="E309" s="14">
        <f t="shared" si="130"/>
        <v>40813600</v>
      </c>
      <c r="F309" s="14">
        <f t="shared" si="130"/>
        <v>40813600</v>
      </c>
    </row>
    <row r="310" spans="1:6" s="15" customFormat="1" ht="25.5" x14ac:dyDescent="0.25">
      <c r="A310" s="17" t="s">
        <v>258</v>
      </c>
      <c r="B310" s="21" t="s">
        <v>259</v>
      </c>
      <c r="C310" s="14">
        <f>C311</f>
        <v>32298700</v>
      </c>
      <c r="D310" s="14">
        <f t="shared" ref="D310:F310" si="131">D311</f>
        <v>32298700</v>
      </c>
      <c r="E310" s="14">
        <f t="shared" si="131"/>
        <v>31226100</v>
      </c>
      <c r="F310" s="14">
        <f t="shared" si="131"/>
        <v>31226100</v>
      </c>
    </row>
    <row r="311" spans="1:6" x14ac:dyDescent="0.25">
      <c r="A311" s="19" t="s">
        <v>35</v>
      </c>
      <c r="B311" s="20" t="s">
        <v>36</v>
      </c>
      <c r="C311" s="14">
        <f>'[1]9.1 ведомства'!G552</f>
        <v>32298700</v>
      </c>
      <c r="D311" s="14">
        <f>'[1]9.1 ведомства'!H552</f>
        <v>32298700</v>
      </c>
      <c r="E311" s="14">
        <f>'[1]9.1 ведомства'!I552</f>
        <v>31226100</v>
      </c>
      <c r="F311" s="14">
        <f>'[1]9.1 ведомства'!J552</f>
        <v>31226100</v>
      </c>
    </row>
    <row r="312" spans="1:6" s="15" customFormat="1" ht="38.25" x14ac:dyDescent="0.25">
      <c r="A312" s="17" t="s">
        <v>260</v>
      </c>
      <c r="B312" s="21" t="s">
        <v>261</v>
      </c>
      <c r="C312" s="14">
        <f>C313</f>
        <v>59000</v>
      </c>
      <c r="D312" s="14">
        <f t="shared" ref="D312:F312" si="132">D313</f>
        <v>59000</v>
      </c>
      <c r="E312" s="14">
        <f t="shared" si="132"/>
        <v>78600</v>
      </c>
      <c r="F312" s="14">
        <f t="shared" si="132"/>
        <v>78600</v>
      </c>
    </row>
    <row r="313" spans="1:6" x14ac:dyDescent="0.25">
      <c r="A313" s="19" t="s">
        <v>35</v>
      </c>
      <c r="B313" s="20" t="s">
        <v>36</v>
      </c>
      <c r="C313" s="14">
        <f>'[1]9.1 ведомства'!G555</f>
        <v>59000</v>
      </c>
      <c r="D313" s="14">
        <f>'[1]9.1 ведомства'!H555</f>
        <v>59000</v>
      </c>
      <c r="E313" s="14">
        <f>'[1]9.1 ведомства'!I555</f>
        <v>78600</v>
      </c>
      <c r="F313" s="14">
        <f>'[1]9.1 ведомства'!J555</f>
        <v>78600</v>
      </c>
    </row>
    <row r="314" spans="1:6" s="15" customFormat="1" ht="51" x14ac:dyDescent="0.25">
      <c r="A314" s="17" t="s">
        <v>262</v>
      </c>
      <c r="B314" s="21" t="s">
        <v>263</v>
      </c>
      <c r="C314" s="14">
        <f>C315</f>
        <v>6621999.9999999991</v>
      </c>
      <c r="D314" s="14">
        <f t="shared" ref="D314:F314" si="133">D315</f>
        <v>6621999.9999999991</v>
      </c>
      <c r="E314" s="14">
        <f t="shared" si="133"/>
        <v>6817999.9999999991</v>
      </c>
      <c r="F314" s="14">
        <f t="shared" si="133"/>
        <v>6817999.9999999991</v>
      </c>
    </row>
    <row r="315" spans="1:6" x14ac:dyDescent="0.25">
      <c r="A315" s="19" t="s">
        <v>35</v>
      </c>
      <c r="B315" s="20" t="s">
        <v>36</v>
      </c>
      <c r="C315" s="14">
        <f>'[1]9.1 ведомства'!G558</f>
        <v>6621999.9999999991</v>
      </c>
      <c r="D315" s="14">
        <f>'[1]9.1 ведомства'!H558</f>
        <v>6621999.9999999991</v>
      </c>
      <c r="E315" s="14">
        <f>'[1]9.1 ведомства'!I558</f>
        <v>6817999.9999999991</v>
      </c>
      <c r="F315" s="14">
        <f>'[1]9.1 ведомства'!J558</f>
        <v>6817999.9999999991</v>
      </c>
    </row>
    <row r="316" spans="1:6" s="15" customFormat="1" ht="38.25" x14ac:dyDescent="0.25">
      <c r="A316" s="17" t="s">
        <v>264</v>
      </c>
      <c r="B316" s="21" t="s">
        <v>265</v>
      </c>
      <c r="C316" s="14">
        <f>C317</f>
        <v>2054000</v>
      </c>
      <c r="D316" s="14">
        <f t="shared" ref="D316:F316" si="134">D317</f>
        <v>2054000</v>
      </c>
      <c r="E316" s="14">
        <f t="shared" si="134"/>
        <v>2026600</v>
      </c>
      <c r="F316" s="14">
        <f t="shared" si="134"/>
        <v>2026600</v>
      </c>
    </row>
    <row r="317" spans="1:6" x14ac:dyDescent="0.25">
      <c r="A317" s="19" t="s">
        <v>35</v>
      </c>
      <c r="B317" s="20" t="s">
        <v>36</v>
      </c>
      <c r="C317" s="14">
        <f>'[1]9.1 ведомства'!G535</f>
        <v>2054000</v>
      </c>
      <c r="D317" s="14">
        <f>'[1]9.1 ведомства'!H535</f>
        <v>2054000</v>
      </c>
      <c r="E317" s="14">
        <f>'[1]9.1 ведомства'!I535</f>
        <v>2026600</v>
      </c>
      <c r="F317" s="14">
        <f>'[1]9.1 ведомства'!J535</f>
        <v>2026600</v>
      </c>
    </row>
    <row r="318" spans="1:6" s="15" customFormat="1" ht="38.25" x14ac:dyDescent="0.25">
      <c r="A318" s="17" t="s">
        <v>266</v>
      </c>
      <c r="B318" s="21" t="s">
        <v>267</v>
      </c>
      <c r="C318" s="14">
        <f>C319</f>
        <v>35200</v>
      </c>
      <c r="D318" s="14">
        <f t="shared" ref="D318:F318" si="135">D319</f>
        <v>35200</v>
      </c>
      <c r="E318" s="14">
        <f t="shared" si="135"/>
        <v>36200</v>
      </c>
      <c r="F318" s="14">
        <f t="shared" si="135"/>
        <v>36200</v>
      </c>
    </row>
    <row r="319" spans="1:6" x14ac:dyDescent="0.25">
      <c r="A319" s="19" t="s">
        <v>35</v>
      </c>
      <c r="B319" s="20" t="s">
        <v>36</v>
      </c>
      <c r="C319" s="14">
        <f>'[1]9.1 ведомства'!G537</f>
        <v>35200</v>
      </c>
      <c r="D319" s="14">
        <f>'[1]9.1 ведомства'!H537</f>
        <v>35200</v>
      </c>
      <c r="E319" s="14">
        <f>'[1]9.1 ведомства'!I537</f>
        <v>36200</v>
      </c>
      <c r="F319" s="14">
        <f>'[1]9.1 ведомства'!J537</f>
        <v>36200</v>
      </c>
    </row>
    <row r="320" spans="1:6" s="15" customFormat="1" ht="63.75" x14ac:dyDescent="0.25">
      <c r="A320" s="17" t="s">
        <v>268</v>
      </c>
      <c r="B320" s="21" t="s">
        <v>269</v>
      </c>
      <c r="C320" s="14">
        <f>C321</f>
        <v>628100</v>
      </c>
      <c r="D320" s="14">
        <f t="shared" ref="D320:F320" si="136">D321</f>
        <v>628100</v>
      </c>
      <c r="E320" s="14">
        <f t="shared" si="136"/>
        <v>628100</v>
      </c>
      <c r="F320" s="14">
        <f t="shared" si="136"/>
        <v>628100</v>
      </c>
    </row>
    <row r="321" spans="1:6" x14ac:dyDescent="0.25">
      <c r="A321" s="19" t="s">
        <v>35</v>
      </c>
      <c r="B321" s="20" t="s">
        <v>36</v>
      </c>
      <c r="C321" s="14">
        <f>'[1]9.1 ведомства'!G539</f>
        <v>628100</v>
      </c>
      <c r="D321" s="14">
        <f>'[1]9.1 ведомства'!H539</f>
        <v>628100</v>
      </c>
      <c r="E321" s="14">
        <f>'[1]9.1 ведомства'!I539</f>
        <v>628100</v>
      </c>
      <c r="F321" s="14">
        <f>'[1]9.1 ведомства'!J539</f>
        <v>628100</v>
      </c>
    </row>
    <row r="322" spans="1:6" x14ac:dyDescent="0.25">
      <c r="A322" s="59" t="s">
        <v>270</v>
      </c>
      <c r="B322" s="59"/>
      <c r="C322" s="14">
        <f>C323+C331+C327+C329+C325</f>
        <v>7845156.4300000006</v>
      </c>
      <c r="D322" s="14">
        <f t="shared" ref="D322:F322" si="137">D323+D331+D327+D329+D325</f>
        <v>2122717</v>
      </c>
      <c r="E322" s="14">
        <f t="shared" si="137"/>
        <v>7845156.4300000006</v>
      </c>
      <c r="F322" s="14">
        <f t="shared" si="137"/>
        <v>2122717</v>
      </c>
    </row>
    <row r="323" spans="1:6" s="15" customFormat="1" ht="25.5" x14ac:dyDescent="0.25">
      <c r="A323" s="17" t="s">
        <v>271</v>
      </c>
      <c r="B323" s="21" t="s">
        <v>272</v>
      </c>
      <c r="C323" s="14">
        <f>C324</f>
        <v>2122717</v>
      </c>
      <c r="D323" s="14">
        <f t="shared" ref="D323:F323" si="138">D324</f>
        <v>2122717</v>
      </c>
      <c r="E323" s="14">
        <f t="shared" si="138"/>
        <v>2122717</v>
      </c>
      <c r="F323" s="14">
        <f t="shared" si="138"/>
        <v>2122717</v>
      </c>
    </row>
    <row r="324" spans="1:6" x14ac:dyDescent="0.25">
      <c r="A324" s="19" t="s">
        <v>35</v>
      </c>
      <c r="B324" s="20" t="s">
        <v>36</v>
      </c>
      <c r="C324" s="14">
        <f>'[1]9.1 ведомства'!G452</f>
        <v>2122717</v>
      </c>
      <c r="D324" s="14">
        <f>'[1]9.1 ведомства'!H452</f>
        <v>2122717</v>
      </c>
      <c r="E324" s="14">
        <f>'[1]9.1 ведомства'!I452</f>
        <v>2122717</v>
      </c>
      <c r="F324" s="14">
        <f>'[1]9.1 ведомства'!J452</f>
        <v>2122717</v>
      </c>
    </row>
    <row r="325" spans="1:6" ht="25.5" x14ac:dyDescent="0.25">
      <c r="A325" s="27" t="s">
        <v>273</v>
      </c>
      <c r="B325" s="21" t="s">
        <v>274</v>
      </c>
      <c r="C325" s="14">
        <f>C326</f>
        <v>712790.65</v>
      </c>
      <c r="D325" s="14">
        <f t="shared" ref="D325:F325" si="139">D326</f>
        <v>0</v>
      </c>
      <c r="E325" s="14">
        <f t="shared" si="139"/>
        <v>712790.65</v>
      </c>
      <c r="F325" s="14">
        <f t="shared" si="139"/>
        <v>0</v>
      </c>
    </row>
    <row r="326" spans="1:6" x14ac:dyDescent="0.25">
      <c r="A326" s="23" t="s">
        <v>35</v>
      </c>
      <c r="B326" s="24" t="s">
        <v>36</v>
      </c>
      <c r="C326" s="14">
        <f>'[1]9.1 ведомства'!G455</f>
        <v>712790.65</v>
      </c>
      <c r="D326" s="14">
        <f>'[1]9.1 ведомства'!H455</f>
        <v>0</v>
      </c>
      <c r="E326" s="14">
        <f>'[1]9.1 ведомства'!I455</f>
        <v>712790.65</v>
      </c>
      <c r="F326" s="14">
        <f>'[1]9.1 ведомства'!J455</f>
        <v>0</v>
      </c>
    </row>
    <row r="327" spans="1:6" s="15" customFormat="1" x14ac:dyDescent="0.25">
      <c r="A327" s="17" t="s">
        <v>275</v>
      </c>
      <c r="B327" s="21" t="s">
        <v>276</v>
      </c>
      <c r="C327" s="14">
        <f>C328</f>
        <v>3700000</v>
      </c>
      <c r="D327" s="14">
        <f t="shared" ref="D327:F327" si="140">D328</f>
        <v>0</v>
      </c>
      <c r="E327" s="14">
        <f t="shared" si="140"/>
        <v>3700000</v>
      </c>
      <c r="F327" s="14">
        <f t="shared" si="140"/>
        <v>0</v>
      </c>
    </row>
    <row r="328" spans="1:6" x14ac:dyDescent="0.25">
      <c r="A328" s="19" t="s">
        <v>35</v>
      </c>
      <c r="B328" s="20" t="s">
        <v>36</v>
      </c>
      <c r="C328" s="14">
        <f>'[1]9.1 ведомства'!G456</f>
        <v>3700000</v>
      </c>
      <c r="D328" s="14">
        <f>'[1]9.1 ведомства'!H456</f>
        <v>0</v>
      </c>
      <c r="E328" s="14">
        <f>'[1]9.1 ведомства'!I456</f>
        <v>3700000</v>
      </c>
      <c r="F328" s="14">
        <f>'[1]9.1 ведомства'!J456</f>
        <v>0</v>
      </c>
    </row>
    <row r="329" spans="1:6" x14ac:dyDescent="0.25">
      <c r="A329" s="19" t="s">
        <v>277</v>
      </c>
      <c r="B329" s="20" t="s">
        <v>278</v>
      </c>
      <c r="C329" s="14">
        <f>C330</f>
        <v>100000</v>
      </c>
      <c r="D329" s="14">
        <f t="shared" ref="D329:F329" si="141">D330</f>
        <v>0</v>
      </c>
      <c r="E329" s="14">
        <f t="shared" si="141"/>
        <v>100000</v>
      </c>
      <c r="F329" s="14">
        <f t="shared" si="141"/>
        <v>0</v>
      </c>
    </row>
    <row r="330" spans="1:6" x14ac:dyDescent="0.25">
      <c r="A330" s="19" t="s">
        <v>35</v>
      </c>
      <c r="B330" s="20" t="s">
        <v>36</v>
      </c>
      <c r="C330" s="14">
        <f>'[1]9.1 ведомства'!G458</f>
        <v>100000</v>
      </c>
      <c r="D330" s="14">
        <f>'[1]9.1 ведомства'!H458</f>
        <v>0</v>
      </c>
      <c r="E330" s="14">
        <f>'[1]9.1 ведомства'!I458</f>
        <v>100000</v>
      </c>
      <c r="F330" s="14">
        <f>'[1]9.1 ведомства'!J458</f>
        <v>0</v>
      </c>
    </row>
    <row r="331" spans="1:6" s="15" customFormat="1" ht="25.5" x14ac:dyDescent="0.25">
      <c r="A331" s="17" t="s">
        <v>279</v>
      </c>
      <c r="B331" s="30" t="s">
        <v>280</v>
      </c>
      <c r="C331" s="14">
        <f>C332</f>
        <v>1209648.78</v>
      </c>
      <c r="D331" s="14">
        <f t="shared" ref="D331:F331" si="142">D332</f>
        <v>0</v>
      </c>
      <c r="E331" s="14">
        <f t="shared" si="142"/>
        <v>1209648.78</v>
      </c>
      <c r="F331" s="14">
        <f t="shared" si="142"/>
        <v>0</v>
      </c>
    </row>
    <row r="332" spans="1:6" x14ac:dyDescent="0.25">
      <c r="A332" s="19" t="s">
        <v>35</v>
      </c>
      <c r="B332" s="20" t="s">
        <v>36</v>
      </c>
      <c r="C332" s="14">
        <f>'[1]9.1 ведомства'!G463</f>
        <v>1209648.78</v>
      </c>
      <c r="D332" s="14">
        <f>'[1]9.1 ведомства'!H463</f>
        <v>0</v>
      </c>
      <c r="E332" s="14">
        <f>'[1]9.1 ведомства'!I463</f>
        <v>1209648.78</v>
      </c>
      <c r="F332" s="14">
        <f>'[1]9.1 ведомства'!J463</f>
        <v>0</v>
      </c>
    </row>
    <row r="333" spans="1:6" x14ac:dyDescent="0.25">
      <c r="A333" s="59" t="s">
        <v>281</v>
      </c>
      <c r="B333" s="59"/>
      <c r="C333" s="14">
        <f>C334+C351+C368+C389+C402+C405</f>
        <v>323343210.06999999</v>
      </c>
      <c r="D333" s="14">
        <f>D334+D351+D368+D389+D402+D405</f>
        <v>3832078.6599999997</v>
      </c>
      <c r="E333" s="14">
        <f>E334+E351+E368+E389+E402+E405</f>
        <v>323759210.06999999</v>
      </c>
      <c r="F333" s="14">
        <f>F334+F351+F368+F389+F402+F405</f>
        <v>3832078.6599999997</v>
      </c>
    </row>
    <row r="334" spans="1:6" x14ac:dyDescent="0.25">
      <c r="A334" s="59" t="s">
        <v>282</v>
      </c>
      <c r="B334" s="59"/>
      <c r="C334" s="14">
        <f>C335+C339+C337+C349+C347+C341+C343+C345</f>
        <v>103344715.89999999</v>
      </c>
      <c r="D334" s="14">
        <f t="shared" ref="D334:F334" si="143">D335+D339+D337+D349+D347+D341+D343+D345</f>
        <v>2782004.53</v>
      </c>
      <c r="E334" s="14">
        <f t="shared" si="143"/>
        <v>103544715.89999999</v>
      </c>
      <c r="F334" s="14">
        <f t="shared" si="143"/>
        <v>2782004.53</v>
      </c>
    </row>
    <row r="335" spans="1:6" s="15" customFormat="1" ht="25.5" x14ac:dyDescent="0.25">
      <c r="A335" s="17" t="s">
        <v>283</v>
      </c>
      <c r="B335" s="21" t="s">
        <v>74</v>
      </c>
      <c r="C335" s="14">
        <f>C336</f>
        <v>1571000</v>
      </c>
      <c r="D335" s="14">
        <f t="shared" ref="D335:F335" si="144">D336</f>
        <v>0</v>
      </c>
      <c r="E335" s="14">
        <f t="shared" si="144"/>
        <v>1771000</v>
      </c>
      <c r="F335" s="14">
        <f t="shared" si="144"/>
        <v>0</v>
      </c>
    </row>
    <row r="336" spans="1:6" ht="25.5" x14ac:dyDescent="0.25">
      <c r="A336" s="19" t="s">
        <v>28</v>
      </c>
      <c r="B336" s="18" t="s">
        <v>29</v>
      </c>
      <c r="C336" s="14">
        <f>'[1]9.1 ведомства'!G611</f>
        <v>1571000</v>
      </c>
      <c r="D336" s="14">
        <f>'[1]9.1 ведомства'!H611</f>
        <v>0</v>
      </c>
      <c r="E336" s="14">
        <f>'[1]9.1 ведомства'!I611</f>
        <v>1771000</v>
      </c>
      <c r="F336" s="14">
        <f>'[1]9.1 ведомства'!J611</f>
        <v>0</v>
      </c>
    </row>
    <row r="337" spans="1:6" s="15" customFormat="1" ht="25.5" x14ac:dyDescent="0.25">
      <c r="A337" s="17" t="s">
        <v>284</v>
      </c>
      <c r="B337" s="21" t="s">
        <v>193</v>
      </c>
      <c r="C337" s="14">
        <f>C338</f>
        <v>2782004.53</v>
      </c>
      <c r="D337" s="14">
        <f t="shared" ref="D337:F337" si="145">D338</f>
        <v>2782004.53</v>
      </c>
      <c r="E337" s="14">
        <f t="shared" si="145"/>
        <v>2782004.53</v>
      </c>
      <c r="F337" s="14">
        <f t="shared" si="145"/>
        <v>2782004.53</v>
      </c>
    </row>
    <row r="338" spans="1:6" ht="25.5" x14ac:dyDescent="0.25">
      <c r="A338" s="19" t="s">
        <v>28</v>
      </c>
      <c r="B338" s="18" t="s">
        <v>29</v>
      </c>
      <c r="C338" s="14">
        <f>'[1]9.1 ведомства'!G613</f>
        <v>2782004.53</v>
      </c>
      <c r="D338" s="14">
        <f>'[1]9.1 ведомства'!H613</f>
        <v>2782004.53</v>
      </c>
      <c r="E338" s="14">
        <f>'[1]9.1 ведомства'!I613</f>
        <v>2782004.53</v>
      </c>
      <c r="F338" s="14">
        <f>'[1]9.1 ведомства'!J613</f>
        <v>2782004.53</v>
      </c>
    </row>
    <row r="339" spans="1:6" s="15" customFormat="1" ht="25.5" x14ac:dyDescent="0.25">
      <c r="A339" s="27" t="s">
        <v>285</v>
      </c>
      <c r="B339" s="35" t="s">
        <v>169</v>
      </c>
      <c r="C339" s="14">
        <f>C340</f>
        <v>85390534.349999994</v>
      </c>
      <c r="D339" s="14">
        <f t="shared" ref="D339:F339" si="146">D340</f>
        <v>0</v>
      </c>
      <c r="E339" s="14">
        <f t="shared" si="146"/>
        <v>85390534.349999994</v>
      </c>
      <c r="F339" s="14">
        <f t="shared" si="146"/>
        <v>0</v>
      </c>
    </row>
    <row r="340" spans="1:6" ht="24" x14ac:dyDescent="0.25">
      <c r="A340" s="23" t="s">
        <v>28</v>
      </c>
      <c r="B340" s="26" t="s">
        <v>29</v>
      </c>
      <c r="C340" s="14">
        <f>'[1]9.1 ведомства'!G615</f>
        <v>85390534.349999994</v>
      </c>
      <c r="D340" s="14">
        <f>'[1]9.1 ведомства'!H615</f>
        <v>0</v>
      </c>
      <c r="E340" s="14">
        <f>'[1]9.1 ведомства'!I615</f>
        <v>85390534.349999994</v>
      </c>
      <c r="F340" s="14">
        <f>'[1]9.1 ведомства'!J615</f>
        <v>0</v>
      </c>
    </row>
    <row r="341" spans="1:6" x14ac:dyDescent="0.25">
      <c r="A341" s="27" t="s">
        <v>286</v>
      </c>
      <c r="B341" s="35" t="s">
        <v>171</v>
      </c>
      <c r="C341" s="14">
        <f>C342</f>
        <v>5954600</v>
      </c>
      <c r="D341" s="14">
        <f t="shared" ref="D341:F341" si="147">D342</f>
        <v>0</v>
      </c>
      <c r="E341" s="14">
        <f t="shared" si="147"/>
        <v>5954600</v>
      </c>
      <c r="F341" s="14">
        <f t="shared" si="147"/>
        <v>0</v>
      </c>
    </row>
    <row r="342" spans="1:6" ht="24" x14ac:dyDescent="0.25">
      <c r="A342" s="23" t="s">
        <v>28</v>
      </c>
      <c r="B342" s="26" t="s">
        <v>29</v>
      </c>
      <c r="C342" s="14">
        <f>'[1]9.1 ведомства'!G617</f>
        <v>5954600</v>
      </c>
      <c r="D342" s="14">
        <f>'[1]9.1 ведомства'!H617</f>
        <v>0</v>
      </c>
      <c r="E342" s="14">
        <f>'[1]9.1 ведомства'!I617</f>
        <v>5954600</v>
      </c>
      <c r="F342" s="14">
        <f>'[1]9.1 ведомства'!J617</f>
        <v>0</v>
      </c>
    </row>
    <row r="343" spans="1:6" x14ac:dyDescent="0.25">
      <c r="A343" s="27" t="s">
        <v>287</v>
      </c>
      <c r="B343" s="35" t="s">
        <v>173</v>
      </c>
      <c r="C343" s="14">
        <f>C344</f>
        <v>2645900</v>
      </c>
      <c r="D343" s="14">
        <f t="shared" ref="D343:F343" si="148">D344</f>
        <v>0</v>
      </c>
      <c r="E343" s="14">
        <f t="shared" si="148"/>
        <v>2645900</v>
      </c>
      <c r="F343" s="14">
        <f t="shared" si="148"/>
        <v>0</v>
      </c>
    </row>
    <row r="344" spans="1:6" ht="24" x14ac:dyDescent="0.25">
      <c r="A344" s="23" t="s">
        <v>28</v>
      </c>
      <c r="B344" s="26" t="s">
        <v>29</v>
      </c>
      <c r="C344" s="14">
        <f>'[1]9.1 ведомства'!G619</f>
        <v>2645900</v>
      </c>
      <c r="D344" s="14">
        <f>'[1]9.1 ведомства'!H619</f>
        <v>0</v>
      </c>
      <c r="E344" s="14">
        <f>'[1]9.1 ведомства'!I619</f>
        <v>2645900</v>
      </c>
      <c r="F344" s="14">
        <f>'[1]9.1 ведомства'!J619</f>
        <v>0</v>
      </c>
    </row>
    <row r="345" spans="1:6" ht="25.5" x14ac:dyDescent="0.25">
      <c r="A345" s="27" t="s">
        <v>288</v>
      </c>
      <c r="B345" s="35" t="s">
        <v>175</v>
      </c>
      <c r="C345" s="14">
        <f>C346</f>
        <v>3262327.5</v>
      </c>
      <c r="D345" s="14">
        <f t="shared" ref="D345:F345" si="149">D346</f>
        <v>0</v>
      </c>
      <c r="E345" s="14">
        <f t="shared" si="149"/>
        <v>3262327.5</v>
      </c>
      <c r="F345" s="14">
        <f t="shared" si="149"/>
        <v>0</v>
      </c>
    </row>
    <row r="346" spans="1:6" ht="24" x14ac:dyDescent="0.25">
      <c r="A346" s="23" t="s">
        <v>28</v>
      </c>
      <c r="B346" s="26" t="s">
        <v>29</v>
      </c>
      <c r="C346" s="14">
        <f>'[1]9.1 ведомства'!G621</f>
        <v>3262327.5</v>
      </c>
      <c r="D346" s="14">
        <f>'[1]9.1 ведомства'!H621</f>
        <v>0</v>
      </c>
      <c r="E346" s="14">
        <f>'[1]9.1 ведомства'!I621</f>
        <v>3262327.5</v>
      </c>
      <c r="F346" s="14">
        <f>'[1]9.1 ведомства'!J621</f>
        <v>0</v>
      </c>
    </row>
    <row r="347" spans="1:6" s="15" customFormat="1" ht="25.5" x14ac:dyDescent="0.25">
      <c r="A347" s="17" t="s">
        <v>289</v>
      </c>
      <c r="B347" s="21" t="s">
        <v>211</v>
      </c>
      <c r="C347" s="14">
        <f>C348</f>
        <v>153000</v>
      </c>
      <c r="D347" s="14">
        <f t="shared" ref="D347:F347" si="150">D348</f>
        <v>0</v>
      </c>
      <c r="E347" s="14">
        <f t="shared" si="150"/>
        <v>153000</v>
      </c>
      <c r="F347" s="14">
        <f t="shared" si="150"/>
        <v>0</v>
      </c>
    </row>
    <row r="348" spans="1:6" ht="25.5" x14ac:dyDescent="0.25">
      <c r="A348" s="19" t="s">
        <v>28</v>
      </c>
      <c r="B348" s="18" t="s">
        <v>29</v>
      </c>
      <c r="C348" s="14">
        <f>'[1]9.1 ведомства'!G632</f>
        <v>153000</v>
      </c>
      <c r="D348" s="14">
        <f>'[1]9.1 ведомства'!H632</f>
        <v>0</v>
      </c>
      <c r="E348" s="14">
        <f>'[1]9.1 ведомства'!I632</f>
        <v>153000</v>
      </c>
      <c r="F348" s="14">
        <f>'[1]9.1 ведомства'!J632</f>
        <v>0</v>
      </c>
    </row>
    <row r="349" spans="1:6" s="15" customFormat="1" ht="25.5" x14ac:dyDescent="0.25">
      <c r="A349" s="17" t="s">
        <v>290</v>
      </c>
      <c r="B349" s="30" t="s">
        <v>209</v>
      </c>
      <c r="C349" s="14">
        <f>C350</f>
        <v>1585349.52</v>
      </c>
      <c r="D349" s="14">
        <f t="shared" ref="D349:F349" si="151">D350</f>
        <v>0</v>
      </c>
      <c r="E349" s="14">
        <f t="shared" si="151"/>
        <v>1585349.52</v>
      </c>
      <c r="F349" s="14">
        <f t="shared" si="151"/>
        <v>0</v>
      </c>
    </row>
    <row r="350" spans="1:6" ht="25.5" x14ac:dyDescent="0.25">
      <c r="A350" s="19" t="s">
        <v>28</v>
      </c>
      <c r="B350" s="18" t="s">
        <v>29</v>
      </c>
      <c r="C350" s="14">
        <f>'[1]9.1 ведомства'!G623</f>
        <v>1585349.52</v>
      </c>
      <c r="D350" s="14">
        <f>'[1]9.1 ведомства'!H623</f>
        <v>0</v>
      </c>
      <c r="E350" s="14">
        <f>'[1]9.1 ведомства'!I623</f>
        <v>1585349.52</v>
      </c>
      <c r="F350" s="14">
        <f>'[1]9.1 ведомства'!J623</f>
        <v>0</v>
      </c>
    </row>
    <row r="351" spans="1:6" ht="22.5" customHeight="1" x14ac:dyDescent="0.25">
      <c r="A351" s="59" t="s">
        <v>291</v>
      </c>
      <c r="B351" s="59"/>
      <c r="C351" s="14">
        <f>C352+C356+C354+C364+C366+C358+C360+C362</f>
        <v>66869600.170000002</v>
      </c>
      <c r="D351" s="14">
        <f t="shared" ref="D351:F351" si="152">D352+D356+D354+D364+D366+D358+D360+D362</f>
        <v>401353.13</v>
      </c>
      <c r="E351" s="14">
        <f t="shared" si="152"/>
        <v>66869600.170000002</v>
      </c>
      <c r="F351" s="14">
        <f t="shared" si="152"/>
        <v>401353.13</v>
      </c>
    </row>
    <row r="352" spans="1:6" s="15" customFormat="1" ht="25.5" x14ac:dyDescent="0.25">
      <c r="A352" s="17" t="s">
        <v>292</v>
      </c>
      <c r="B352" s="21" t="s">
        <v>74</v>
      </c>
      <c r="C352" s="14">
        <f>C353</f>
        <v>800000</v>
      </c>
      <c r="D352" s="14">
        <f t="shared" ref="D352:F352" si="153">D353</f>
        <v>0</v>
      </c>
      <c r="E352" s="14">
        <f t="shared" si="153"/>
        <v>800000</v>
      </c>
      <c r="F352" s="14">
        <f t="shared" si="153"/>
        <v>0</v>
      </c>
    </row>
    <row r="353" spans="1:6" ht="25.5" x14ac:dyDescent="0.25">
      <c r="A353" s="19" t="s">
        <v>28</v>
      </c>
      <c r="B353" s="18" t="s">
        <v>29</v>
      </c>
      <c r="C353" s="14">
        <f>'[1]9.1 ведомства'!G646</f>
        <v>800000</v>
      </c>
      <c r="D353" s="14">
        <f>'[1]9.1 ведомства'!H646</f>
        <v>0</v>
      </c>
      <c r="E353" s="14">
        <f>'[1]9.1 ведомства'!I646</f>
        <v>800000</v>
      </c>
      <c r="F353" s="14">
        <f>'[1]9.1 ведомства'!J646</f>
        <v>0</v>
      </c>
    </row>
    <row r="354" spans="1:6" s="15" customFormat="1" ht="25.5" x14ac:dyDescent="0.25">
      <c r="A354" s="17" t="s">
        <v>293</v>
      </c>
      <c r="B354" s="21" t="s">
        <v>193</v>
      </c>
      <c r="C354" s="14">
        <f>C355</f>
        <v>365245</v>
      </c>
      <c r="D354" s="14">
        <f t="shared" ref="D354:F354" si="154">D355</f>
        <v>365245</v>
      </c>
      <c r="E354" s="14">
        <f t="shared" si="154"/>
        <v>365245</v>
      </c>
      <c r="F354" s="14">
        <f t="shared" si="154"/>
        <v>365245</v>
      </c>
    </row>
    <row r="355" spans="1:6" ht="25.5" x14ac:dyDescent="0.25">
      <c r="A355" s="19" t="s">
        <v>28</v>
      </c>
      <c r="B355" s="18" t="s">
        <v>29</v>
      </c>
      <c r="C355" s="14">
        <f>'[1]9.1 ведомства'!G648</f>
        <v>365245</v>
      </c>
      <c r="D355" s="14">
        <f>'[1]9.1 ведомства'!H648</f>
        <v>365245</v>
      </c>
      <c r="E355" s="14">
        <f>'[1]9.1 ведомства'!I648</f>
        <v>365245</v>
      </c>
      <c r="F355" s="14">
        <f>'[1]9.1 ведомства'!J648</f>
        <v>365245</v>
      </c>
    </row>
    <row r="356" spans="1:6" s="15" customFormat="1" ht="25.5" x14ac:dyDescent="0.25">
      <c r="A356" s="27" t="s">
        <v>294</v>
      </c>
      <c r="B356" s="35" t="s">
        <v>169</v>
      </c>
      <c r="C356" s="14">
        <f>C357</f>
        <v>52937405.950000003</v>
      </c>
      <c r="D356" s="14">
        <f t="shared" ref="D356:F356" si="155">D357</f>
        <v>0</v>
      </c>
      <c r="E356" s="14">
        <f t="shared" si="155"/>
        <v>52937405.950000003</v>
      </c>
      <c r="F356" s="14">
        <f t="shared" si="155"/>
        <v>0</v>
      </c>
    </row>
    <row r="357" spans="1:6" ht="24" x14ac:dyDescent="0.25">
      <c r="A357" s="23" t="s">
        <v>28</v>
      </c>
      <c r="B357" s="26" t="s">
        <v>29</v>
      </c>
      <c r="C357" s="14">
        <f>'[1]9.1 ведомства'!G650</f>
        <v>52937405.950000003</v>
      </c>
      <c r="D357" s="14">
        <f>'[1]9.1 ведомства'!H650</f>
        <v>0</v>
      </c>
      <c r="E357" s="14">
        <f>'[1]9.1 ведомства'!I650</f>
        <v>52937405.950000003</v>
      </c>
      <c r="F357" s="14">
        <f>'[1]9.1 ведомства'!J650</f>
        <v>0</v>
      </c>
    </row>
    <row r="358" spans="1:6" x14ac:dyDescent="0.25">
      <c r="A358" s="27" t="s">
        <v>295</v>
      </c>
      <c r="B358" s="35" t="s">
        <v>171</v>
      </c>
      <c r="C358" s="14">
        <f>C359</f>
        <v>4908800</v>
      </c>
      <c r="D358" s="14">
        <f t="shared" ref="D358:F358" si="156">D359</f>
        <v>0</v>
      </c>
      <c r="E358" s="14">
        <f t="shared" si="156"/>
        <v>4908800</v>
      </c>
      <c r="F358" s="14">
        <f t="shared" si="156"/>
        <v>0</v>
      </c>
    </row>
    <row r="359" spans="1:6" ht="24" x14ac:dyDescent="0.25">
      <c r="A359" s="23" t="s">
        <v>28</v>
      </c>
      <c r="B359" s="26" t="s">
        <v>29</v>
      </c>
      <c r="C359" s="14">
        <f>'[1]9.1 ведомства'!G652</f>
        <v>4908800</v>
      </c>
      <c r="D359" s="14">
        <f>'[1]9.1 ведомства'!H652</f>
        <v>0</v>
      </c>
      <c r="E359" s="14">
        <f>'[1]9.1 ведомства'!I652</f>
        <v>4908800</v>
      </c>
      <c r="F359" s="14">
        <f>'[1]9.1 ведомства'!J652</f>
        <v>0</v>
      </c>
    </row>
    <row r="360" spans="1:6" x14ac:dyDescent="0.25">
      <c r="A360" s="27" t="s">
        <v>296</v>
      </c>
      <c r="B360" s="35" t="s">
        <v>173</v>
      </c>
      <c r="C360" s="14">
        <f>C361</f>
        <v>4380200</v>
      </c>
      <c r="D360" s="14">
        <f t="shared" ref="D360:F360" si="157">D361</f>
        <v>0</v>
      </c>
      <c r="E360" s="14">
        <f t="shared" si="157"/>
        <v>4380200</v>
      </c>
      <c r="F360" s="14">
        <f t="shared" si="157"/>
        <v>0</v>
      </c>
    </row>
    <row r="361" spans="1:6" ht="24" x14ac:dyDescent="0.25">
      <c r="A361" s="23" t="s">
        <v>28</v>
      </c>
      <c r="B361" s="26" t="s">
        <v>29</v>
      </c>
      <c r="C361" s="14">
        <f>'[1]9.1 ведомства'!G654</f>
        <v>4380200</v>
      </c>
      <c r="D361" s="14">
        <f>'[1]9.1 ведомства'!H654</f>
        <v>0</v>
      </c>
      <c r="E361" s="14">
        <f>'[1]9.1 ведомства'!I654</f>
        <v>4380200</v>
      </c>
      <c r="F361" s="14">
        <f>'[1]9.1 ведомства'!J654</f>
        <v>0</v>
      </c>
    </row>
    <row r="362" spans="1:6" ht="25.5" x14ac:dyDescent="0.25">
      <c r="A362" s="27" t="s">
        <v>297</v>
      </c>
      <c r="B362" s="35" t="s">
        <v>175</v>
      </c>
      <c r="C362" s="14">
        <f>C363</f>
        <v>3233703.04</v>
      </c>
      <c r="D362" s="14">
        <f t="shared" ref="D362:F362" si="158">D363</f>
        <v>0</v>
      </c>
      <c r="E362" s="14">
        <f t="shared" si="158"/>
        <v>3233703.04</v>
      </c>
      <c r="F362" s="14">
        <f t="shared" si="158"/>
        <v>0</v>
      </c>
    </row>
    <row r="363" spans="1:6" ht="24" x14ac:dyDescent="0.25">
      <c r="A363" s="23" t="s">
        <v>28</v>
      </c>
      <c r="B363" s="26" t="s">
        <v>29</v>
      </c>
      <c r="C363" s="14">
        <f>'[1]9.1 ведомства'!G656</f>
        <v>3233703.04</v>
      </c>
      <c r="D363" s="14">
        <f>'[1]9.1 ведомства'!H656</f>
        <v>0</v>
      </c>
      <c r="E363" s="14">
        <f>'[1]9.1 ведомства'!I656</f>
        <v>3233703.04</v>
      </c>
      <c r="F363" s="14">
        <f>'[1]9.1 ведомства'!J656</f>
        <v>0</v>
      </c>
    </row>
    <row r="364" spans="1:6" s="15" customFormat="1" ht="25.5" x14ac:dyDescent="0.25">
      <c r="A364" s="17" t="s">
        <v>298</v>
      </c>
      <c r="B364" s="30" t="s">
        <v>209</v>
      </c>
      <c r="C364" s="14">
        <f>C365</f>
        <v>208138.05</v>
      </c>
      <c r="D364" s="14">
        <f t="shared" ref="D364:F364" si="159">D365</f>
        <v>0</v>
      </c>
      <c r="E364" s="14">
        <f t="shared" si="159"/>
        <v>208138.05</v>
      </c>
      <c r="F364" s="14">
        <f t="shared" si="159"/>
        <v>0</v>
      </c>
    </row>
    <row r="365" spans="1:6" ht="25.5" x14ac:dyDescent="0.25">
      <c r="A365" s="19" t="s">
        <v>28</v>
      </c>
      <c r="B365" s="18" t="s">
        <v>29</v>
      </c>
      <c r="C365" s="14">
        <f>'[1]9.1 ведомства'!G662</f>
        <v>208138.05</v>
      </c>
      <c r="D365" s="14">
        <f>'[1]9.1 ведомства'!H662</f>
        <v>0</v>
      </c>
      <c r="E365" s="14">
        <f>'[1]9.1 ведомства'!I662</f>
        <v>208138.05</v>
      </c>
      <c r="F365" s="14">
        <f>'[1]9.1 ведомства'!J662</f>
        <v>0</v>
      </c>
    </row>
    <row r="366" spans="1:6" x14ac:dyDescent="0.25">
      <c r="A366" s="17" t="s">
        <v>299</v>
      </c>
      <c r="B366" s="21" t="s">
        <v>300</v>
      </c>
      <c r="C366" s="14">
        <f>C367</f>
        <v>36108.129999999997</v>
      </c>
      <c r="D366" s="14">
        <f t="shared" ref="D366:F366" si="160">D367</f>
        <v>36108.129999999997</v>
      </c>
      <c r="E366" s="14">
        <f t="shared" si="160"/>
        <v>36108.129999999997</v>
      </c>
      <c r="F366" s="14">
        <f t="shared" si="160"/>
        <v>36108.129999999997</v>
      </c>
    </row>
    <row r="367" spans="1:6" ht="25.5" x14ac:dyDescent="0.25">
      <c r="A367" s="19" t="s">
        <v>28</v>
      </c>
      <c r="B367" s="18" t="s">
        <v>29</v>
      </c>
      <c r="C367" s="14">
        <f>'[1]9.1 ведомства'!G658</f>
        <v>36108.129999999997</v>
      </c>
      <c r="D367" s="14">
        <f>'[1]9.1 ведомства'!H658</f>
        <v>36108.129999999997</v>
      </c>
      <c r="E367" s="14">
        <f>'[1]9.1 ведомства'!I658</f>
        <v>36108.129999999997</v>
      </c>
      <c r="F367" s="14">
        <f>'[1]9.1 ведомства'!J658</f>
        <v>36108.129999999997</v>
      </c>
    </row>
    <row r="368" spans="1:6" x14ac:dyDescent="0.25">
      <c r="A368" s="59" t="s">
        <v>301</v>
      </c>
      <c r="B368" s="59"/>
      <c r="C368" s="14">
        <f>C369+C371+C373+C383+C385+C387+C381+C375+C377+C379</f>
        <v>93048994</v>
      </c>
      <c r="D368" s="14">
        <f t="shared" ref="D368:F368" si="161">D369+D371+D373+D383+D385+D387+D381+D375+D377+D379</f>
        <v>648721</v>
      </c>
      <c r="E368" s="14">
        <f t="shared" si="161"/>
        <v>93248994</v>
      </c>
      <c r="F368" s="14">
        <f t="shared" si="161"/>
        <v>648721</v>
      </c>
    </row>
    <row r="369" spans="1:6" s="15" customFormat="1" ht="25.5" x14ac:dyDescent="0.25">
      <c r="A369" s="17" t="s">
        <v>302</v>
      </c>
      <c r="B369" s="21" t="s">
        <v>74</v>
      </c>
      <c r="C369" s="14">
        <f>C370</f>
        <v>1143000</v>
      </c>
      <c r="D369" s="14">
        <f t="shared" ref="D369:F369" si="162">D370</f>
        <v>0</v>
      </c>
      <c r="E369" s="14">
        <f t="shared" si="162"/>
        <v>1343000</v>
      </c>
      <c r="F369" s="14">
        <f t="shared" si="162"/>
        <v>0</v>
      </c>
    </row>
    <row r="370" spans="1:6" ht="25.5" x14ac:dyDescent="0.25">
      <c r="A370" s="19" t="s">
        <v>28</v>
      </c>
      <c r="B370" s="18" t="s">
        <v>29</v>
      </c>
      <c r="C370" s="14">
        <f>'[1]9.1 ведомства'!G671</f>
        <v>1143000</v>
      </c>
      <c r="D370" s="14">
        <f>'[1]9.1 ведомства'!H671</f>
        <v>0</v>
      </c>
      <c r="E370" s="14">
        <f>'[1]9.1 ведомства'!I671</f>
        <v>1343000</v>
      </c>
      <c r="F370" s="14">
        <f>'[1]9.1 ведомства'!J671</f>
        <v>0</v>
      </c>
    </row>
    <row r="371" spans="1:6" s="15" customFormat="1" ht="25.5" x14ac:dyDescent="0.25">
      <c r="A371" s="17" t="s">
        <v>303</v>
      </c>
      <c r="B371" s="21" t="s">
        <v>193</v>
      </c>
      <c r="C371" s="14">
        <f>C372</f>
        <v>648721</v>
      </c>
      <c r="D371" s="14">
        <f t="shared" ref="D371:F371" si="163">D372</f>
        <v>648721</v>
      </c>
      <c r="E371" s="14">
        <f t="shared" si="163"/>
        <v>648721</v>
      </c>
      <c r="F371" s="14">
        <f t="shared" si="163"/>
        <v>648721</v>
      </c>
    </row>
    <row r="372" spans="1:6" ht="25.5" x14ac:dyDescent="0.25">
      <c r="A372" s="19" t="s">
        <v>28</v>
      </c>
      <c r="B372" s="18" t="s">
        <v>29</v>
      </c>
      <c r="C372" s="14">
        <f>'[1]9.1 ведомства'!G673</f>
        <v>648721</v>
      </c>
      <c r="D372" s="14">
        <f>'[1]9.1 ведомства'!H673</f>
        <v>648721</v>
      </c>
      <c r="E372" s="14">
        <f>'[1]9.1 ведомства'!I673</f>
        <v>648721</v>
      </c>
      <c r="F372" s="14">
        <f>'[1]9.1 ведомства'!J673</f>
        <v>648721</v>
      </c>
    </row>
    <row r="373" spans="1:6" s="15" customFormat="1" ht="25.5" x14ac:dyDescent="0.25">
      <c r="A373" s="27" t="s">
        <v>304</v>
      </c>
      <c r="B373" s="35" t="s">
        <v>169</v>
      </c>
      <c r="C373" s="14">
        <f>C374</f>
        <v>67649054.689999998</v>
      </c>
      <c r="D373" s="14">
        <f t="shared" ref="D373:F373" si="164">D374</f>
        <v>0</v>
      </c>
      <c r="E373" s="14">
        <f t="shared" si="164"/>
        <v>67649054.689999998</v>
      </c>
      <c r="F373" s="14">
        <f t="shared" si="164"/>
        <v>0</v>
      </c>
    </row>
    <row r="374" spans="1:6" ht="24" x14ac:dyDescent="0.25">
      <c r="A374" s="23" t="s">
        <v>28</v>
      </c>
      <c r="B374" s="26" t="s">
        <v>29</v>
      </c>
      <c r="C374" s="14">
        <f>'[1]9.1 ведомства'!G675</f>
        <v>67649054.689999998</v>
      </c>
      <c r="D374" s="14">
        <f>'[1]9.1 ведомства'!H675</f>
        <v>0</v>
      </c>
      <c r="E374" s="14">
        <f>'[1]9.1 ведомства'!I675</f>
        <v>67649054.689999998</v>
      </c>
      <c r="F374" s="14">
        <f>'[1]9.1 ведомства'!J675</f>
        <v>0</v>
      </c>
    </row>
    <row r="375" spans="1:6" x14ac:dyDescent="0.25">
      <c r="A375" s="27" t="s">
        <v>305</v>
      </c>
      <c r="B375" s="35" t="s">
        <v>171</v>
      </c>
      <c r="C375" s="14">
        <f>C376</f>
        <v>7605700</v>
      </c>
      <c r="D375" s="14">
        <f t="shared" ref="D375:F375" si="165">D376</f>
        <v>0</v>
      </c>
      <c r="E375" s="14">
        <f t="shared" si="165"/>
        <v>7605700</v>
      </c>
      <c r="F375" s="14">
        <f t="shared" si="165"/>
        <v>0</v>
      </c>
    </row>
    <row r="376" spans="1:6" ht="24" x14ac:dyDescent="0.25">
      <c r="A376" s="23" t="s">
        <v>28</v>
      </c>
      <c r="B376" s="26" t="s">
        <v>29</v>
      </c>
      <c r="C376" s="14">
        <f>'[1]9.1 ведомства'!G677</f>
        <v>7605700</v>
      </c>
      <c r="D376" s="14">
        <f>'[1]9.1 ведомства'!H677</f>
        <v>0</v>
      </c>
      <c r="E376" s="14">
        <f>'[1]9.1 ведомства'!I677</f>
        <v>7605700</v>
      </c>
      <c r="F376" s="14">
        <f>'[1]9.1 ведомства'!J677</f>
        <v>0</v>
      </c>
    </row>
    <row r="377" spans="1:6" x14ac:dyDescent="0.25">
      <c r="A377" s="27" t="s">
        <v>306</v>
      </c>
      <c r="B377" s="35" t="s">
        <v>173</v>
      </c>
      <c r="C377" s="14">
        <f>C378</f>
        <v>6989600</v>
      </c>
      <c r="D377" s="14">
        <f t="shared" ref="D377:F377" si="166">D378</f>
        <v>0</v>
      </c>
      <c r="E377" s="14">
        <f t="shared" si="166"/>
        <v>6989600</v>
      </c>
      <c r="F377" s="14">
        <f t="shared" si="166"/>
        <v>0</v>
      </c>
    </row>
    <row r="378" spans="1:6" ht="24" x14ac:dyDescent="0.25">
      <c r="A378" s="23" t="s">
        <v>28</v>
      </c>
      <c r="B378" s="26" t="s">
        <v>29</v>
      </c>
      <c r="C378" s="14">
        <f>'[1]9.1 ведомства'!G679</f>
        <v>6989600</v>
      </c>
      <c r="D378" s="14">
        <f>'[1]9.1 ведомства'!H679</f>
        <v>0</v>
      </c>
      <c r="E378" s="14">
        <f>'[1]9.1 ведомства'!I679</f>
        <v>6989600</v>
      </c>
      <c r="F378" s="14">
        <f>'[1]9.1 ведомства'!J679</f>
        <v>0</v>
      </c>
    </row>
    <row r="379" spans="1:6" ht="25.5" x14ac:dyDescent="0.25">
      <c r="A379" s="27" t="s">
        <v>307</v>
      </c>
      <c r="B379" s="35" t="s">
        <v>175</v>
      </c>
      <c r="C379" s="14">
        <f>C380</f>
        <v>8117239</v>
      </c>
      <c r="D379" s="14">
        <f t="shared" ref="D379:F379" si="167">D380</f>
        <v>0</v>
      </c>
      <c r="E379" s="14">
        <f t="shared" si="167"/>
        <v>8117239</v>
      </c>
      <c r="F379" s="14">
        <f t="shared" si="167"/>
        <v>0</v>
      </c>
    </row>
    <row r="380" spans="1:6" ht="24" x14ac:dyDescent="0.25">
      <c r="A380" s="23" t="s">
        <v>28</v>
      </c>
      <c r="B380" s="26" t="s">
        <v>29</v>
      </c>
      <c r="C380" s="14">
        <f>'[1]9.1 ведомства'!G681</f>
        <v>8117239</v>
      </c>
      <c r="D380" s="14">
        <f>'[1]9.1 ведомства'!H681</f>
        <v>0</v>
      </c>
      <c r="E380" s="14">
        <f>'[1]9.1 ведомства'!I681</f>
        <v>8117239</v>
      </c>
      <c r="F380" s="14">
        <f>'[1]9.1 ведомства'!J681</f>
        <v>0</v>
      </c>
    </row>
    <row r="381" spans="1:6" x14ac:dyDescent="0.25">
      <c r="A381" s="27" t="s">
        <v>308</v>
      </c>
      <c r="B381" s="18" t="s">
        <v>309</v>
      </c>
      <c r="C381" s="14">
        <f>C382</f>
        <v>144000</v>
      </c>
      <c r="D381" s="14">
        <f t="shared" ref="D381:F381" si="168">D382</f>
        <v>0</v>
      </c>
      <c r="E381" s="14">
        <f t="shared" si="168"/>
        <v>144000</v>
      </c>
      <c r="F381" s="14">
        <f t="shared" si="168"/>
        <v>0</v>
      </c>
    </row>
    <row r="382" spans="1:6" ht="25.5" x14ac:dyDescent="0.25">
      <c r="A382" s="19" t="s">
        <v>28</v>
      </c>
      <c r="B382" s="18" t="s">
        <v>29</v>
      </c>
      <c r="C382" s="14">
        <f>'[1]9.1 ведомства'!G684</f>
        <v>144000</v>
      </c>
      <c r="D382" s="14">
        <f>'[1]9.1 ведомства'!H684</f>
        <v>0</v>
      </c>
      <c r="E382" s="14">
        <f>'[1]9.1 ведомства'!I684</f>
        <v>144000</v>
      </c>
      <c r="F382" s="14">
        <f>'[1]9.1 ведомства'!J684</f>
        <v>0</v>
      </c>
    </row>
    <row r="383" spans="1:6" s="41" customFormat="1" ht="25.5" x14ac:dyDescent="0.25">
      <c r="A383" s="17" t="s">
        <v>310</v>
      </c>
      <c r="B383" s="21" t="s">
        <v>211</v>
      </c>
      <c r="C383" s="40">
        <f>C384</f>
        <v>72000</v>
      </c>
      <c r="D383" s="40">
        <f t="shared" ref="D383:F383" si="169">D384</f>
        <v>0</v>
      </c>
      <c r="E383" s="40">
        <f t="shared" si="169"/>
        <v>72000</v>
      </c>
      <c r="F383" s="40">
        <f t="shared" si="169"/>
        <v>0</v>
      </c>
    </row>
    <row r="384" spans="1:6" ht="25.5" x14ac:dyDescent="0.25">
      <c r="A384" s="19" t="s">
        <v>28</v>
      </c>
      <c r="B384" s="18" t="s">
        <v>29</v>
      </c>
      <c r="C384" s="14">
        <f>'[1]9.1 ведомства'!G708</f>
        <v>72000</v>
      </c>
      <c r="D384" s="14">
        <f>'[1]9.1 ведомства'!H708</f>
        <v>0</v>
      </c>
      <c r="E384" s="14">
        <f>'[1]9.1 ведомства'!I708</f>
        <v>72000</v>
      </c>
      <c r="F384" s="14">
        <f>'[1]9.1 ведомства'!J708</f>
        <v>0</v>
      </c>
    </row>
    <row r="385" spans="1:6" s="15" customFormat="1" ht="25.5" x14ac:dyDescent="0.25">
      <c r="A385" s="17" t="s">
        <v>311</v>
      </c>
      <c r="B385" s="30" t="s">
        <v>209</v>
      </c>
      <c r="C385" s="14">
        <f>C386</f>
        <v>369679.31</v>
      </c>
      <c r="D385" s="14">
        <f t="shared" ref="D385:F385" si="170">D386</f>
        <v>0</v>
      </c>
      <c r="E385" s="14">
        <f t="shared" si="170"/>
        <v>369679.31</v>
      </c>
      <c r="F385" s="14">
        <f t="shared" si="170"/>
        <v>0</v>
      </c>
    </row>
    <row r="386" spans="1:6" ht="25.5" x14ac:dyDescent="0.25">
      <c r="A386" s="19" t="s">
        <v>28</v>
      </c>
      <c r="B386" s="18" t="s">
        <v>29</v>
      </c>
      <c r="C386" s="14">
        <f>'[1]9.1 ведомства'!G685</f>
        <v>369679.31</v>
      </c>
      <c r="D386" s="14">
        <f>'[1]9.1 ведомства'!H685</f>
        <v>0</v>
      </c>
      <c r="E386" s="14">
        <f>'[1]9.1 ведомства'!I685</f>
        <v>369679.31</v>
      </c>
      <c r="F386" s="14">
        <f>'[1]9.1 ведомства'!J685</f>
        <v>0</v>
      </c>
    </row>
    <row r="387" spans="1:6" x14ac:dyDescent="0.25">
      <c r="A387" s="19" t="s">
        <v>312</v>
      </c>
      <c r="B387" s="18" t="s">
        <v>231</v>
      </c>
      <c r="C387" s="14">
        <f>C388</f>
        <v>310000</v>
      </c>
      <c r="D387" s="14">
        <f t="shared" ref="D387:F387" si="171">D388</f>
        <v>0</v>
      </c>
      <c r="E387" s="14">
        <f t="shared" si="171"/>
        <v>310000</v>
      </c>
      <c r="F387" s="14">
        <f t="shared" si="171"/>
        <v>0</v>
      </c>
    </row>
    <row r="388" spans="1:6" ht="25.5" x14ac:dyDescent="0.25">
      <c r="A388" s="19" t="s">
        <v>28</v>
      </c>
      <c r="B388" s="18" t="s">
        <v>29</v>
      </c>
      <c r="C388" s="14">
        <f>'[1]9.1 ведомства'!G689</f>
        <v>310000</v>
      </c>
      <c r="D388" s="14">
        <f>'[1]9.1 ведомства'!H689</f>
        <v>0</v>
      </c>
      <c r="E388" s="14">
        <f>'[1]9.1 ведомства'!I689</f>
        <v>310000</v>
      </c>
      <c r="F388" s="14">
        <f>'[1]9.1 ведомства'!J689</f>
        <v>0</v>
      </c>
    </row>
    <row r="389" spans="1:6" x14ac:dyDescent="0.25">
      <c r="A389" s="59" t="s">
        <v>313</v>
      </c>
      <c r="B389" s="59"/>
      <c r="C389" s="14">
        <f>C390+C392+C400+C394+C396+C398</f>
        <v>15899700</v>
      </c>
      <c r="D389" s="14">
        <f t="shared" ref="D389:F389" si="172">D390+D392+D400+D394+D396+D398</f>
        <v>0</v>
      </c>
      <c r="E389" s="14">
        <f t="shared" si="172"/>
        <v>15899700</v>
      </c>
      <c r="F389" s="14">
        <f t="shared" si="172"/>
        <v>0</v>
      </c>
    </row>
    <row r="390" spans="1:6" s="15" customFormat="1" ht="25.5" x14ac:dyDescent="0.25">
      <c r="A390" s="17" t="s">
        <v>314</v>
      </c>
      <c r="B390" s="21" t="s">
        <v>74</v>
      </c>
      <c r="C390" s="14">
        <f>C391</f>
        <v>250000</v>
      </c>
      <c r="D390" s="14">
        <f t="shared" ref="D390:F390" si="173">D391</f>
        <v>0</v>
      </c>
      <c r="E390" s="14">
        <f t="shared" si="173"/>
        <v>250000</v>
      </c>
      <c r="F390" s="14">
        <f t="shared" si="173"/>
        <v>0</v>
      </c>
    </row>
    <row r="391" spans="1:6" ht="25.5" x14ac:dyDescent="0.25">
      <c r="A391" s="19" t="s">
        <v>28</v>
      </c>
      <c r="B391" s="18" t="s">
        <v>29</v>
      </c>
      <c r="C391" s="14">
        <f>'[1]9.1 ведомства'!G694</f>
        <v>250000</v>
      </c>
      <c r="D391" s="14">
        <f>'[1]9.1 ведомства'!H694</f>
        <v>0</v>
      </c>
      <c r="E391" s="14">
        <f>'[1]9.1 ведомства'!I694</f>
        <v>250000</v>
      </c>
      <c r="F391" s="14">
        <f>'[1]9.1 ведомства'!J694</f>
        <v>0</v>
      </c>
    </row>
    <row r="392" spans="1:6" s="15" customFormat="1" ht="25.5" x14ac:dyDescent="0.25">
      <c r="A392" s="27" t="s">
        <v>315</v>
      </c>
      <c r="B392" s="35" t="s">
        <v>169</v>
      </c>
      <c r="C392" s="14">
        <f>C393</f>
        <v>13026360</v>
      </c>
      <c r="D392" s="14">
        <f t="shared" ref="D392:F392" si="174">D393</f>
        <v>0</v>
      </c>
      <c r="E392" s="14">
        <f t="shared" si="174"/>
        <v>13026360</v>
      </c>
      <c r="F392" s="14">
        <f t="shared" si="174"/>
        <v>0</v>
      </c>
    </row>
    <row r="393" spans="1:6" ht="24" x14ac:dyDescent="0.25">
      <c r="A393" s="23" t="s">
        <v>28</v>
      </c>
      <c r="B393" s="26" t="s">
        <v>29</v>
      </c>
      <c r="C393" s="14">
        <f>'[1]9.1 ведомства'!G696</f>
        <v>13026360</v>
      </c>
      <c r="D393" s="14">
        <f>'[1]9.1 ведомства'!H696</f>
        <v>0</v>
      </c>
      <c r="E393" s="14">
        <f>'[1]9.1 ведомства'!I696</f>
        <v>13026360</v>
      </c>
      <c r="F393" s="14">
        <f>'[1]9.1 ведомства'!J696</f>
        <v>0</v>
      </c>
    </row>
    <row r="394" spans="1:6" x14ac:dyDescent="0.25">
      <c r="A394" s="27" t="s">
        <v>316</v>
      </c>
      <c r="B394" s="35" t="s">
        <v>171</v>
      </c>
      <c r="C394" s="14">
        <f>C395</f>
        <v>862400</v>
      </c>
      <c r="D394" s="14">
        <f t="shared" ref="D394:F394" si="175">D395</f>
        <v>0</v>
      </c>
      <c r="E394" s="14">
        <f t="shared" si="175"/>
        <v>862400</v>
      </c>
      <c r="F394" s="14">
        <f t="shared" si="175"/>
        <v>0</v>
      </c>
    </row>
    <row r="395" spans="1:6" ht="24" x14ac:dyDescent="0.25">
      <c r="A395" s="23" t="s">
        <v>28</v>
      </c>
      <c r="B395" s="26" t="s">
        <v>29</v>
      </c>
      <c r="C395" s="14">
        <f>'[1]9.1 ведомства'!G698</f>
        <v>862400</v>
      </c>
      <c r="D395" s="14">
        <f>'[1]9.1 ведомства'!H698</f>
        <v>0</v>
      </c>
      <c r="E395" s="14">
        <f>'[1]9.1 ведомства'!I698</f>
        <v>862400</v>
      </c>
      <c r="F395" s="14">
        <f>'[1]9.1 ведомства'!J698</f>
        <v>0</v>
      </c>
    </row>
    <row r="396" spans="1:6" x14ac:dyDescent="0.25">
      <c r="A396" s="27" t="s">
        <v>317</v>
      </c>
      <c r="B396" s="35" t="s">
        <v>173</v>
      </c>
      <c r="C396" s="14">
        <f>C397</f>
        <v>1016900</v>
      </c>
      <c r="D396" s="14">
        <f t="shared" ref="D396:F396" si="176">D397</f>
        <v>0</v>
      </c>
      <c r="E396" s="14">
        <f t="shared" si="176"/>
        <v>1016900</v>
      </c>
      <c r="F396" s="14">
        <f t="shared" si="176"/>
        <v>0</v>
      </c>
    </row>
    <row r="397" spans="1:6" ht="24" x14ac:dyDescent="0.25">
      <c r="A397" s="23" t="s">
        <v>28</v>
      </c>
      <c r="B397" s="26" t="s">
        <v>29</v>
      </c>
      <c r="C397" s="14">
        <f>'[1]9.1 ведомства'!G700</f>
        <v>1016900</v>
      </c>
      <c r="D397" s="14">
        <f>'[1]9.1 ведомства'!H700</f>
        <v>0</v>
      </c>
      <c r="E397" s="14">
        <f>'[1]9.1 ведомства'!I700</f>
        <v>1016900</v>
      </c>
      <c r="F397" s="14">
        <f>'[1]9.1 ведомства'!J700</f>
        <v>0</v>
      </c>
    </row>
    <row r="398" spans="1:6" ht="25.5" x14ac:dyDescent="0.25">
      <c r="A398" s="27" t="s">
        <v>318</v>
      </c>
      <c r="B398" s="35" t="s">
        <v>175</v>
      </c>
      <c r="C398" s="14">
        <f>C399</f>
        <v>735040</v>
      </c>
      <c r="D398" s="14">
        <f t="shared" ref="D398:F398" si="177">D399</f>
        <v>0</v>
      </c>
      <c r="E398" s="14">
        <f t="shared" si="177"/>
        <v>735040</v>
      </c>
      <c r="F398" s="14">
        <f t="shared" si="177"/>
        <v>0</v>
      </c>
    </row>
    <row r="399" spans="1:6" ht="24" x14ac:dyDescent="0.25">
      <c r="A399" s="19" t="s">
        <v>28</v>
      </c>
      <c r="B399" s="26" t="s">
        <v>29</v>
      </c>
      <c r="C399" s="14">
        <f>'[1]9.1 ведомства'!G702</f>
        <v>735040</v>
      </c>
      <c r="D399" s="14">
        <f>'[1]9.1 ведомства'!H702</f>
        <v>0</v>
      </c>
      <c r="E399" s="14">
        <f>'[1]9.1 ведомства'!I702</f>
        <v>735040</v>
      </c>
      <c r="F399" s="14">
        <f>'[1]9.1 ведомства'!J702</f>
        <v>0</v>
      </c>
    </row>
    <row r="400" spans="1:6" ht="24" x14ac:dyDescent="0.25">
      <c r="A400" s="27" t="s">
        <v>319</v>
      </c>
      <c r="B400" s="31" t="s">
        <v>211</v>
      </c>
      <c r="C400" s="14">
        <f>C401</f>
        <v>9000</v>
      </c>
      <c r="D400" s="14">
        <f t="shared" ref="D400:F400" si="178">D401</f>
        <v>0</v>
      </c>
      <c r="E400" s="14">
        <f t="shared" si="178"/>
        <v>9000</v>
      </c>
      <c r="F400" s="14">
        <f t="shared" si="178"/>
        <v>0</v>
      </c>
    </row>
    <row r="401" spans="1:6" ht="24" x14ac:dyDescent="0.25">
      <c r="A401" s="23" t="s">
        <v>28</v>
      </c>
      <c r="B401" s="26" t="s">
        <v>29</v>
      </c>
      <c r="C401" s="14">
        <f>'[1]9.1 ведомства'!G712</f>
        <v>9000</v>
      </c>
      <c r="D401" s="14">
        <f>'[1]9.1 ведомства'!H712</f>
        <v>0</v>
      </c>
      <c r="E401" s="14">
        <f>'[1]9.1 ведомства'!I712</f>
        <v>9000</v>
      </c>
      <c r="F401" s="14">
        <f>'[1]9.1 ведомства'!J712</f>
        <v>0</v>
      </c>
    </row>
    <row r="402" spans="1:6" ht="26.25" customHeight="1" x14ac:dyDescent="0.25">
      <c r="A402" s="59" t="s">
        <v>320</v>
      </c>
      <c r="B402" s="59"/>
      <c r="C402" s="14">
        <f>C403</f>
        <v>1484000</v>
      </c>
      <c r="D402" s="14">
        <f t="shared" ref="D402:F403" si="179">D403</f>
        <v>0</v>
      </c>
      <c r="E402" s="14">
        <f t="shared" si="179"/>
        <v>1500000</v>
      </c>
      <c r="F402" s="14">
        <f t="shared" si="179"/>
        <v>0</v>
      </c>
    </row>
    <row r="403" spans="1:6" s="15" customFormat="1" x14ac:dyDescent="0.25">
      <c r="A403" s="17" t="s">
        <v>321</v>
      </c>
      <c r="B403" s="18" t="s">
        <v>16</v>
      </c>
      <c r="C403" s="14">
        <f>C404</f>
        <v>1484000</v>
      </c>
      <c r="D403" s="14">
        <f t="shared" si="179"/>
        <v>0</v>
      </c>
      <c r="E403" s="14">
        <f t="shared" si="179"/>
        <v>1500000</v>
      </c>
      <c r="F403" s="14">
        <f t="shared" si="179"/>
        <v>0</v>
      </c>
    </row>
    <row r="404" spans="1:6" x14ac:dyDescent="0.25">
      <c r="A404" s="19" t="s">
        <v>37</v>
      </c>
      <c r="B404" s="26" t="s">
        <v>38</v>
      </c>
      <c r="C404" s="14">
        <f>'[1]9.1 ведомства'!G1032</f>
        <v>1484000</v>
      </c>
      <c r="D404" s="14">
        <f>'[1]9.1 ведомства'!H1032</f>
        <v>0</v>
      </c>
      <c r="E404" s="14">
        <f>'[1]9.1 ведомства'!I1032</f>
        <v>1500000</v>
      </c>
      <c r="F404" s="14">
        <f>'[1]9.1 ведомства'!J1032</f>
        <v>0</v>
      </c>
    </row>
    <row r="405" spans="1:6" ht="44.25" customHeight="1" x14ac:dyDescent="0.25">
      <c r="A405" s="59" t="s">
        <v>322</v>
      </c>
      <c r="B405" s="59"/>
      <c r="C405" s="14">
        <f>C406+C408+C418+C416+C410+C412+C414+C420+C422+C424</f>
        <v>42696200</v>
      </c>
      <c r="D405" s="14">
        <f t="shared" ref="D405:F405" si="180">D406+D408+D418+D416+D410+D412+D414+D420+D422+D424</f>
        <v>0</v>
      </c>
      <c r="E405" s="14">
        <f t="shared" si="180"/>
        <v>42696200</v>
      </c>
      <c r="F405" s="14">
        <f t="shared" si="180"/>
        <v>0</v>
      </c>
    </row>
    <row r="406" spans="1:6" s="15" customFormat="1" ht="25.5" x14ac:dyDescent="0.25">
      <c r="A406" s="17" t="s">
        <v>323</v>
      </c>
      <c r="B406" s="21" t="s">
        <v>74</v>
      </c>
      <c r="C406" s="14">
        <f>C407</f>
        <v>350000</v>
      </c>
      <c r="D406" s="14">
        <f t="shared" ref="D406:F406" si="181">D407</f>
        <v>0</v>
      </c>
      <c r="E406" s="14">
        <f t="shared" si="181"/>
        <v>350000</v>
      </c>
      <c r="F406" s="14">
        <f t="shared" si="181"/>
        <v>0</v>
      </c>
    </row>
    <row r="407" spans="1:6" ht="25.5" x14ac:dyDescent="0.25">
      <c r="A407" s="19" t="s">
        <v>28</v>
      </c>
      <c r="B407" s="18" t="s">
        <v>29</v>
      </c>
      <c r="C407" s="14">
        <f>'[1]9.1 ведомства'!G716</f>
        <v>350000</v>
      </c>
      <c r="D407" s="14">
        <f>'[1]9.1 ведомства'!H716</f>
        <v>0</v>
      </c>
      <c r="E407" s="14">
        <f>'[1]9.1 ведомства'!I716</f>
        <v>350000</v>
      </c>
      <c r="F407" s="14">
        <f>'[1]9.1 ведомства'!J716</f>
        <v>0</v>
      </c>
    </row>
    <row r="408" spans="1:6" s="15" customFormat="1" ht="25.5" x14ac:dyDescent="0.25">
      <c r="A408" s="27" t="s">
        <v>324</v>
      </c>
      <c r="B408" s="35" t="s">
        <v>169</v>
      </c>
      <c r="C408" s="14">
        <f>C409</f>
        <v>15924918</v>
      </c>
      <c r="D408" s="14">
        <f t="shared" ref="D408:F408" si="182">D409</f>
        <v>0</v>
      </c>
      <c r="E408" s="14">
        <f t="shared" si="182"/>
        <v>15924918</v>
      </c>
      <c r="F408" s="14">
        <f t="shared" si="182"/>
        <v>0</v>
      </c>
    </row>
    <row r="409" spans="1:6" ht="20.25" customHeight="1" x14ac:dyDescent="0.25">
      <c r="A409" s="23" t="s">
        <v>28</v>
      </c>
      <c r="B409" s="26" t="s">
        <v>29</v>
      </c>
      <c r="C409" s="14">
        <f>'[1]9.1 ведомства'!G718</f>
        <v>15924918</v>
      </c>
      <c r="D409" s="14">
        <f>'[1]9.1 ведомства'!H718</f>
        <v>0</v>
      </c>
      <c r="E409" s="14">
        <f>'[1]9.1 ведомства'!I718</f>
        <v>15924918</v>
      </c>
      <c r="F409" s="14">
        <f>'[1]9.1 ведомства'!J718</f>
        <v>0</v>
      </c>
    </row>
    <row r="410" spans="1:6" x14ac:dyDescent="0.25">
      <c r="A410" s="27" t="s">
        <v>325</v>
      </c>
      <c r="B410" s="35" t="s">
        <v>171</v>
      </c>
      <c r="C410" s="14">
        <f>C411</f>
        <v>297200</v>
      </c>
      <c r="D410" s="14">
        <f t="shared" ref="D410:F410" si="183">D411</f>
        <v>0</v>
      </c>
      <c r="E410" s="14">
        <f t="shared" si="183"/>
        <v>297200</v>
      </c>
      <c r="F410" s="14">
        <f t="shared" si="183"/>
        <v>0</v>
      </c>
    </row>
    <row r="411" spans="1:6" ht="24" x14ac:dyDescent="0.25">
      <c r="A411" s="23" t="s">
        <v>28</v>
      </c>
      <c r="B411" s="26" t="s">
        <v>29</v>
      </c>
      <c r="C411" s="14">
        <f>'[1]9.1 ведомства'!G720</f>
        <v>297200</v>
      </c>
      <c r="D411" s="14">
        <f>'[1]9.1 ведомства'!H720</f>
        <v>0</v>
      </c>
      <c r="E411" s="14">
        <f>'[1]9.1 ведомства'!I720</f>
        <v>297200</v>
      </c>
      <c r="F411" s="14">
        <f>'[1]9.1 ведомства'!J720</f>
        <v>0</v>
      </c>
    </row>
    <row r="412" spans="1:6" x14ac:dyDescent="0.25">
      <c r="A412" s="27" t="s">
        <v>326</v>
      </c>
      <c r="B412" s="35" t="s">
        <v>173</v>
      </c>
      <c r="C412" s="14">
        <f>C413</f>
        <v>300000</v>
      </c>
      <c r="D412" s="14">
        <f t="shared" ref="D412:F412" si="184">D413</f>
        <v>0</v>
      </c>
      <c r="E412" s="14">
        <f t="shared" si="184"/>
        <v>300000</v>
      </c>
      <c r="F412" s="14">
        <f t="shared" si="184"/>
        <v>0</v>
      </c>
    </row>
    <row r="413" spans="1:6" ht="24" x14ac:dyDescent="0.25">
      <c r="A413" s="23" t="s">
        <v>28</v>
      </c>
      <c r="B413" s="26" t="s">
        <v>29</v>
      </c>
      <c r="C413" s="14">
        <f>'[1]9.1 ведомства'!G722</f>
        <v>300000</v>
      </c>
      <c r="D413" s="14">
        <f>'[1]9.1 ведомства'!H722</f>
        <v>0</v>
      </c>
      <c r="E413" s="14">
        <f>'[1]9.1 ведомства'!I722</f>
        <v>300000</v>
      </c>
      <c r="F413" s="14">
        <f>'[1]9.1 ведомства'!J722</f>
        <v>0</v>
      </c>
    </row>
    <row r="414" spans="1:6" ht="25.5" x14ac:dyDescent="0.25">
      <c r="A414" s="27" t="s">
        <v>327</v>
      </c>
      <c r="B414" s="35" t="s">
        <v>175</v>
      </c>
      <c r="C414" s="14">
        <f>C415</f>
        <v>1022582</v>
      </c>
      <c r="D414" s="14">
        <f t="shared" ref="D414:F414" si="185">D415</f>
        <v>0</v>
      </c>
      <c r="E414" s="14">
        <f t="shared" si="185"/>
        <v>1022582</v>
      </c>
      <c r="F414" s="14">
        <f t="shared" si="185"/>
        <v>0</v>
      </c>
    </row>
    <row r="415" spans="1:6" ht="24" x14ac:dyDescent="0.25">
      <c r="A415" s="19" t="s">
        <v>28</v>
      </c>
      <c r="B415" s="26" t="s">
        <v>29</v>
      </c>
      <c r="C415" s="14">
        <f>'[1]9.1 ведомства'!G724</f>
        <v>1022582</v>
      </c>
      <c r="D415" s="14">
        <f>'[1]9.1 ведомства'!H724</f>
        <v>0</v>
      </c>
      <c r="E415" s="14">
        <f>'[1]9.1 ведомства'!I724</f>
        <v>1022582</v>
      </c>
      <c r="F415" s="14">
        <f>'[1]9.1 ведомства'!J724</f>
        <v>0</v>
      </c>
    </row>
    <row r="416" spans="1:6" ht="24" x14ac:dyDescent="0.25">
      <c r="A416" s="27" t="s">
        <v>323</v>
      </c>
      <c r="B416" s="31" t="s">
        <v>74</v>
      </c>
      <c r="C416" s="14">
        <f>C417</f>
        <v>411000</v>
      </c>
      <c r="D416" s="14">
        <f t="shared" ref="D416:F416" si="186">D417</f>
        <v>0</v>
      </c>
      <c r="E416" s="14">
        <f t="shared" si="186"/>
        <v>411000</v>
      </c>
      <c r="F416" s="14">
        <f t="shared" si="186"/>
        <v>0</v>
      </c>
    </row>
    <row r="417" spans="1:6" ht="24" x14ac:dyDescent="0.25">
      <c r="A417" s="23" t="s">
        <v>28</v>
      </c>
      <c r="B417" s="26" t="s">
        <v>29</v>
      </c>
      <c r="C417" s="14">
        <f>'[1]9.1 ведомства'!G731</f>
        <v>411000</v>
      </c>
      <c r="D417" s="14">
        <f>'[1]9.1 ведомства'!H731</f>
        <v>0</v>
      </c>
      <c r="E417" s="14">
        <f>'[1]9.1 ведомства'!I731</f>
        <v>411000</v>
      </c>
      <c r="F417" s="14">
        <f>'[1]9.1 ведомства'!J731</f>
        <v>0</v>
      </c>
    </row>
    <row r="418" spans="1:6" ht="25.5" x14ac:dyDescent="0.25">
      <c r="A418" s="27" t="s">
        <v>328</v>
      </c>
      <c r="B418" s="35" t="s">
        <v>169</v>
      </c>
      <c r="C418" s="14">
        <f>C419</f>
        <v>17273686</v>
      </c>
      <c r="D418" s="14">
        <f t="shared" ref="D418:F418" si="187">D419</f>
        <v>0</v>
      </c>
      <c r="E418" s="14">
        <f t="shared" si="187"/>
        <v>17273686</v>
      </c>
      <c r="F418" s="14">
        <f t="shared" si="187"/>
        <v>0</v>
      </c>
    </row>
    <row r="419" spans="1:6" ht="24" x14ac:dyDescent="0.25">
      <c r="A419" s="23" t="s">
        <v>28</v>
      </c>
      <c r="B419" s="26" t="s">
        <v>29</v>
      </c>
      <c r="C419" s="14">
        <f>'[1]9.1 ведомства'!G733</f>
        <v>17273686</v>
      </c>
      <c r="D419" s="14">
        <f>'[1]9.1 ведомства'!H733</f>
        <v>0</v>
      </c>
      <c r="E419" s="14">
        <f>'[1]9.1 ведомства'!I733</f>
        <v>17273686</v>
      </c>
      <c r="F419" s="14">
        <f>'[1]9.1 ведомства'!J733</f>
        <v>0</v>
      </c>
    </row>
    <row r="420" spans="1:6" x14ac:dyDescent="0.25">
      <c r="A420" s="27" t="s">
        <v>329</v>
      </c>
      <c r="B420" s="35" t="s">
        <v>171</v>
      </c>
      <c r="C420" s="14">
        <f>C421</f>
        <v>1224900</v>
      </c>
      <c r="D420" s="14">
        <f t="shared" ref="D420:F420" si="188">D421</f>
        <v>0</v>
      </c>
      <c r="E420" s="14">
        <f t="shared" si="188"/>
        <v>1224900</v>
      </c>
      <c r="F420" s="14">
        <f t="shared" si="188"/>
        <v>0</v>
      </c>
    </row>
    <row r="421" spans="1:6" ht="24" x14ac:dyDescent="0.25">
      <c r="A421" s="23" t="s">
        <v>28</v>
      </c>
      <c r="B421" s="26" t="s">
        <v>29</v>
      </c>
      <c r="C421" s="14">
        <f>'[1]9.1 ведомства'!G734</f>
        <v>1224900</v>
      </c>
      <c r="D421" s="14">
        <f>'[1]9.1 ведомства'!H734</f>
        <v>0</v>
      </c>
      <c r="E421" s="14">
        <f>'[1]9.1 ведомства'!I734</f>
        <v>1224900</v>
      </c>
      <c r="F421" s="14">
        <f>'[1]9.1 ведомства'!J734</f>
        <v>0</v>
      </c>
    </row>
    <row r="422" spans="1:6" x14ac:dyDescent="0.25">
      <c r="A422" s="27" t="s">
        <v>330</v>
      </c>
      <c r="B422" s="35" t="s">
        <v>173</v>
      </c>
      <c r="C422" s="14">
        <f>C423</f>
        <v>487700</v>
      </c>
      <c r="D422" s="14">
        <f t="shared" ref="D422:F422" si="189">D423</f>
        <v>0</v>
      </c>
      <c r="E422" s="14">
        <f t="shared" si="189"/>
        <v>487700</v>
      </c>
      <c r="F422" s="14">
        <f t="shared" si="189"/>
        <v>0</v>
      </c>
    </row>
    <row r="423" spans="1:6" ht="24" x14ac:dyDescent="0.25">
      <c r="A423" s="23" t="s">
        <v>28</v>
      </c>
      <c r="B423" s="26" t="s">
        <v>29</v>
      </c>
      <c r="C423" s="14">
        <f>'[1]9.1 ведомства'!G736</f>
        <v>487700</v>
      </c>
      <c r="D423" s="14">
        <f>'[1]9.1 ведомства'!H736</f>
        <v>0</v>
      </c>
      <c r="E423" s="14">
        <f>'[1]9.1 ведомства'!I736</f>
        <v>487700</v>
      </c>
      <c r="F423" s="14">
        <f>'[1]9.1 ведомства'!J736</f>
        <v>0</v>
      </c>
    </row>
    <row r="424" spans="1:6" ht="25.5" x14ac:dyDescent="0.25">
      <c r="A424" s="27" t="s">
        <v>331</v>
      </c>
      <c r="B424" s="35" t="s">
        <v>175</v>
      </c>
      <c r="C424" s="14">
        <f>C425</f>
        <v>5404214</v>
      </c>
      <c r="D424" s="14">
        <f t="shared" ref="D424:F424" si="190">D425</f>
        <v>0</v>
      </c>
      <c r="E424" s="14">
        <f t="shared" si="190"/>
        <v>5404214</v>
      </c>
      <c r="F424" s="14">
        <f t="shared" si="190"/>
        <v>0</v>
      </c>
    </row>
    <row r="425" spans="1:6" ht="24" x14ac:dyDescent="0.25">
      <c r="A425" s="23" t="s">
        <v>28</v>
      </c>
      <c r="B425" s="26" t="s">
        <v>29</v>
      </c>
      <c r="C425" s="14">
        <f>'[1]9.1 ведомства'!G738</f>
        <v>5404214</v>
      </c>
      <c r="D425" s="14">
        <f>'[1]9.1 ведомства'!H738</f>
        <v>0</v>
      </c>
      <c r="E425" s="14">
        <f>'[1]9.1 ведомства'!I738</f>
        <v>5404214</v>
      </c>
      <c r="F425" s="14">
        <f>'[1]9.1 ведомства'!J738</f>
        <v>0</v>
      </c>
    </row>
    <row r="426" spans="1:6" ht="24" customHeight="1" x14ac:dyDescent="0.25">
      <c r="A426" s="60" t="s">
        <v>332</v>
      </c>
      <c r="B426" s="61"/>
      <c r="C426" s="14">
        <f>C427</f>
        <v>47880651.780000001</v>
      </c>
      <c r="D426" s="14">
        <f t="shared" ref="D426:F426" si="191">D427</f>
        <v>0</v>
      </c>
      <c r="E426" s="14">
        <f t="shared" si="191"/>
        <v>62780651.780000001</v>
      </c>
      <c r="F426" s="14">
        <f t="shared" si="191"/>
        <v>0</v>
      </c>
    </row>
    <row r="427" spans="1:6" x14ac:dyDescent="0.25">
      <c r="A427" s="60" t="s">
        <v>333</v>
      </c>
      <c r="B427" s="61"/>
      <c r="C427" s="14">
        <f>C428+C430</f>
        <v>47880651.780000001</v>
      </c>
      <c r="D427" s="14">
        <f t="shared" ref="D427:F427" si="192">D428+D430</f>
        <v>0</v>
      </c>
      <c r="E427" s="14">
        <f t="shared" si="192"/>
        <v>62780651.780000001</v>
      </c>
      <c r="F427" s="14">
        <f t="shared" si="192"/>
        <v>0</v>
      </c>
    </row>
    <row r="428" spans="1:6" x14ac:dyDescent="0.25">
      <c r="A428" s="19" t="s">
        <v>334</v>
      </c>
      <c r="B428" s="18" t="s">
        <v>71</v>
      </c>
      <c r="C428" s="14">
        <f>C429</f>
        <v>17880651.780000001</v>
      </c>
      <c r="D428" s="14">
        <f t="shared" ref="D428:F428" si="193">D429</f>
        <v>0</v>
      </c>
      <c r="E428" s="14">
        <f t="shared" si="193"/>
        <v>17880651.780000001</v>
      </c>
      <c r="F428" s="14">
        <f t="shared" si="193"/>
        <v>0</v>
      </c>
    </row>
    <row r="429" spans="1:6" x14ac:dyDescent="0.25">
      <c r="A429" s="19" t="s">
        <v>26</v>
      </c>
      <c r="B429" s="20" t="s">
        <v>27</v>
      </c>
      <c r="C429" s="14">
        <f>'[1]9.1 ведомства'!G271</f>
        <v>17880651.780000001</v>
      </c>
      <c r="D429" s="14">
        <f>'[1]9.1 ведомства'!H271</f>
        <v>0</v>
      </c>
      <c r="E429" s="14">
        <f>'[1]9.1 ведомства'!I271</f>
        <v>17880651.780000001</v>
      </c>
      <c r="F429" s="14">
        <f>'[1]9.1 ведомства'!J271</f>
        <v>0</v>
      </c>
    </row>
    <row r="430" spans="1:6" x14ac:dyDescent="0.25">
      <c r="A430" s="19" t="s">
        <v>335</v>
      </c>
      <c r="B430" s="20" t="s">
        <v>336</v>
      </c>
      <c r="C430" s="14">
        <f>C431</f>
        <v>30000000</v>
      </c>
      <c r="D430" s="14">
        <f t="shared" ref="D430:F430" si="194">D431</f>
        <v>0</v>
      </c>
      <c r="E430" s="14">
        <f t="shared" si="194"/>
        <v>44900000</v>
      </c>
      <c r="F430" s="14">
        <f t="shared" si="194"/>
        <v>0</v>
      </c>
    </row>
    <row r="431" spans="1:6" x14ac:dyDescent="0.25">
      <c r="A431" s="19" t="s">
        <v>26</v>
      </c>
      <c r="B431" s="20" t="s">
        <v>27</v>
      </c>
      <c r="C431" s="14">
        <f>'[1]9.1 ведомства'!G317</f>
        <v>30000000</v>
      </c>
      <c r="D431" s="14">
        <f>'[1]9.1 ведомства'!H317</f>
        <v>0</v>
      </c>
      <c r="E431" s="14">
        <f>'[1]9.1 ведомства'!I317</f>
        <v>44900000</v>
      </c>
      <c r="F431" s="14">
        <f>'[1]9.1 ведомства'!J317</f>
        <v>0</v>
      </c>
    </row>
    <row r="432" spans="1:6" s="42" customFormat="1" x14ac:dyDescent="0.25">
      <c r="A432" s="56" t="s">
        <v>337</v>
      </c>
      <c r="B432" s="57"/>
      <c r="C432" s="14">
        <f>+C433</f>
        <v>24363285.039999999</v>
      </c>
      <c r="D432" s="14">
        <f t="shared" ref="D432:F432" si="195">+D433</f>
        <v>10417166.960000001</v>
      </c>
      <c r="E432" s="14">
        <f t="shared" si="195"/>
        <v>7715898.3600000003</v>
      </c>
      <c r="F432" s="14">
        <f t="shared" si="195"/>
        <v>0</v>
      </c>
    </row>
    <row r="433" spans="1:6" s="42" customFormat="1" ht="25.5" x14ac:dyDescent="0.25">
      <c r="A433" s="17" t="s">
        <v>338</v>
      </c>
      <c r="B433" s="30" t="s">
        <v>339</v>
      </c>
      <c r="C433" s="14">
        <f>C434</f>
        <v>24363285.039999999</v>
      </c>
      <c r="D433" s="14">
        <f t="shared" ref="D433:F433" si="196">D434</f>
        <v>10417166.960000001</v>
      </c>
      <c r="E433" s="14">
        <f t="shared" si="196"/>
        <v>7715898.3600000003</v>
      </c>
      <c r="F433" s="14">
        <f t="shared" si="196"/>
        <v>0</v>
      </c>
    </row>
    <row r="434" spans="1:6" s="42" customFormat="1" x14ac:dyDescent="0.25">
      <c r="A434" s="43" t="s">
        <v>37</v>
      </c>
      <c r="B434" s="26" t="s">
        <v>38</v>
      </c>
      <c r="C434" s="14">
        <f>'[1]9.1 ведомства'!G969</f>
        <v>24363285.039999999</v>
      </c>
      <c r="D434" s="14">
        <f>'[1]9.1 ведомства'!H969</f>
        <v>10417166.960000001</v>
      </c>
      <c r="E434" s="14">
        <f>'[1]9.1 ведомства'!I969</f>
        <v>7715898.3600000003</v>
      </c>
      <c r="F434" s="14">
        <f>'[1]9.1 ведомства'!J969</f>
        <v>0</v>
      </c>
    </row>
    <row r="435" spans="1:6" ht="29.25" customHeight="1" x14ac:dyDescent="0.25">
      <c r="A435" s="56" t="s">
        <v>340</v>
      </c>
      <c r="B435" s="57"/>
      <c r="C435" s="14">
        <f>C436</f>
        <v>3845000</v>
      </c>
      <c r="D435" s="14">
        <f t="shared" ref="D435:F436" si="197">D436</f>
        <v>0</v>
      </c>
      <c r="E435" s="14">
        <f t="shared" si="197"/>
        <v>3845000</v>
      </c>
      <c r="F435" s="14">
        <f t="shared" si="197"/>
        <v>0</v>
      </c>
    </row>
    <row r="436" spans="1:6" x14ac:dyDescent="0.25">
      <c r="A436" s="27" t="s">
        <v>341</v>
      </c>
      <c r="B436" s="22" t="s">
        <v>342</v>
      </c>
      <c r="C436" s="14">
        <f>C437</f>
        <v>3845000</v>
      </c>
      <c r="D436" s="14">
        <f t="shared" si="197"/>
        <v>0</v>
      </c>
      <c r="E436" s="14">
        <f t="shared" si="197"/>
        <v>3845000</v>
      </c>
      <c r="F436" s="14">
        <f t="shared" si="197"/>
        <v>0</v>
      </c>
    </row>
    <row r="437" spans="1:6" x14ac:dyDescent="0.25">
      <c r="A437" s="23" t="s">
        <v>37</v>
      </c>
      <c r="B437" s="26" t="s">
        <v>38</v>
      </c>
      <c r="C437" s="14">
        <f>'[1]9.1 ведомства'!G867</f>
        <v>3845000</v>
      </c>
      <c r="D437" s="14">
        <f>'[1]9.1 ведомства'!H867</f>
        <v>0</v>
      </c>
      <c r="E437" s="14">
        <f>'[1]9.1 ведомства'!I867</f>
        <v>3845000</v>
      </c>
      <c r="F437" s="14">
        <f>'[1]9.1 ведомства'!J867</f>
        <v>0</v>
      </c>
    </row>
    <row r="438" spans="1:6" ht="26.25" customHeight="1" x14ac:dyDescent="0.25">
      <c r="A438" s="56" t="s">
        <v>343</v>
      </c>
      <c r="B438" s="57"/>
      <c r="C438" s="14">
        <f>C439+C441+C443+C445</f>
        <v>90000</v>
      </c>
      <c r="D438" s="14">
        <f t="shared" ref="D438:F438" si="198">D439+D441+D443+D445</f>
        <v>0</v>
      </c>
      <c r="E438" s="14">
        <f t="shared" si="198"/>
        <v>90000</v>
      </c>
      <c r="F438" s="14">
        <f t="shared" si="198"/>
        <v>0</v>
      </c>
    </row>
    <row r="439" spans="1:6" ht="25.5" x14ac:dyDescent="0.25">
      <c r="A439" s="23" t="s">
        <v>344</v>
      </c>
      <c r="B439" s="18" t="s">
        <v>345</v>
      </c>
      <c r="C439" s="14">
        <f>C440</f>
        <v>10000</v>
      </c>
      <c r="D439" s="14">
        <f t="shared" ref="D439:F439" si="199">D440</f>
        <v>0</v>
      </c>
      <c r="E439" s="14">
        <f t="shared" si="199"/>
        <v>10000</v>
      </c>
      <c r="F439" s="14">
        <f t="shared" si="199"/>
        <v>0</v>
      </c>
    </row>
    <row r="440" spans="1:6" x14ac:dyDescent="0.25">
      <c r="A440" s="23" t="s">
        <v>17</v>
      </c>
      <c r="B440" s="26" t="s">
        <v>354</v>
      </c>
      <c r="C440" s="14">
        <f>'[1]9.1 ведомства'!G107</f>
        <v>10000</v>
      </c>
      <c r="D440" s="14">
        <f>'[1]9.1 ведомства'!H107</f>
        <v>0</v>
      </c>
      <c r="E440" s="14">
        <f>'[1]9.1 ведомства'!I107</f>
        <v>10000</v>
      </c>
      <c r="F440" s="14">
        <f>'[1]9.1 ведомства'!J107</f>
        <v>0</v>
      </c>
    </row>
    <row r="441" spans="1:6" x14ac:dyDescent="0.25">
      <c r="A441" s="23" t="s">
        <v>346</v>
      </c>
      <c r="B441" s="18" t="s">
        <v>347</v>
      </c>
      <c r="C441" s="14">
        <f>C442</f>
        <v>40000</v>
      </c>
      <c r="D441" s="14">
        <f t="shared" ref="D441:F441" si="200">D442</f>
        <v>0</v>
      </c>
      <c r="E441" s="14">
        <f t="shared" si="200"/>
        <v>40000</v>
      </c>
      <c r="F441" s="14">
        <f t="shared" si="200"/>
        <v>0</v>
      </c>
    </row>
    <row r="442" spans="1:6" x14ac:dyDescent="0.25">
      <c r="A442" s="23" t="s">
        <v>17</v>
      </c>
      <c r="B442" s="26" t="s">
        <v>354</v>
      </c>
      <c r="C442" s="14">
        <f>'[1]9.1 ведомства'!G109</f>
        <v>40000</v>
      </c>
      <c r="D442" s="14">
        <f>'[1]9.1 ведомства'!H109</f>
        <v>0</v>
      </c>
      <c r="E442" s="14">
        <f>'[1]9.1 ведомства'!I109</f>
        <v>40000</v>
      </c>
      <c r="F442" s="14">
        <f>'[1]9.1 ведомства'!J109</f>
        <v>0</v>
      </c>
    </row>
    <row r="443" spans="1:6" x14ac:dyDescent="0.25">
      <c r="A443" s="23" t="s">
        <v>348</v>
      </c>
      <c r="B443" s="18" t="s">
        <v>349</v>
      </c>
      <c r="C443" s="14">
        <f>C444</f>
        <v>10000</v>
      </c>
      <c r="D443" s="14">
        <f t="shared" ref="D443:F443" si="201">D444</f>
        <v>0</v>
      </c>
      <c r="E443" s="14">
        <f t="shared" si="201"/>
        <v>10000</v>
      </c>
      <c r="F443" s="14">
        <f t="shared" si="201"/>
        <v>0</v>
      </c>
    </row>
    <row r="444" spans="1:6" x14ac:dyDescent="0.25">
      <c r="A444" s="23" t="s">
        <v>17</v>
      </c>
      <c r="B444" s="26" t="s">
        <v>354</v>
      </c>
      <c r="C444" s="14">
        <f>'[1]9.1 ведомства'!G112</f>
        <v>10000</v>
      </c>
      <c r="D444" s="14">
        <f>'[1]9.1 ведомства'!H112</f>
        <v>0</v>
      </c>
      <c r="E444" s="14">
        <f>'[1]9.1 ведомства'!I112</f>
        <v>10000</v>
      </c>
      <c r="F444" s="14">
        <f>'[1]9.1 ведомства'!J112</f>
        <v>0</v>
      </c>
    </row>
    <row r="445" spans="1:6" ht="25.5" x14ac:dyDescent="0.25">
      <c r="A445" s="23" t="s">
        <v>350</v>
      </c>
      <c r="B445" s="18" t="s">
        <v>351</v>
      </c>
      <c r="C445" s="14">
        <f>C446</f>
        <v>30000</v>
      </c>
      <c r="D445" s="14">
        <f t="shared" ref="D445:F445" si="202">D446</f>
        <v>0</v>
      </c>
      <c r="E445" s="14">
        <f t="shared" si="202"/>
        <v>30000</v>
      </c>
      <c r="F445" s="14">
        <f t="shared" si="202"/>
        <v>0</v>
      </c>
    </row>
    <row r="446" spans="1:6" x14ac:dyDescent="0.25">
      <c r="A446" s="23" t="s">
        <v>17</v>
      </c>
      <c r="B446" s="26" t="s">
        <v>354</v>
      </c>
      <c r="C446" s="14">
        <f>'[1]9.1 ведомства'!G115</f>
        <v>30000</v>
      </c>
      <c r="D446" s="14">
        <f>'[1]9.1 ведомства'!H115</f>
        <v>0</v>
      </c>
      <c r="E446" s="14">
        <f>'[1]9.1 ведомства'!I115</f>
        <v>30000</v>
      </c>
      <c r="F446" s="14">
        <f>'[1]9.1 ведомства'!J115</f>
        <v>0</v>
      </c>
    </row>
    <row r="447" spans="1:6" s="45" customFormat="1" x14ac:dyDescent="0.25">
      <c r="A447" s="58" t="s">
        <v>352</v>
      </c>
      <c r="B447" s="58"/>
      <c r="C447" s="44">
        <f>C12+C48+C64+C142+C220+C333+C426+C432+C435+C438</f>
        <v>3267261069.2600012</v>
      </c>
      <c r="D447" s="44">
        <f>D12+D48+D64+D142+D220+D333+D426+D432+D435+D438</f>
        <v>1799152787.0700002</v>
      </c>
      <c r="E447" s="44">
        <f>E12+E48+E64+E142+E220+E333+E426+E432+E435+E438</f>
        <v>2603286411.1900001</v>
      </c>
      <c r="F447" s="44">
        <f>F12+F48+F64+F142+F220+F333+F426+F432+F435+F438</f>
        <v>1202902522.6100001</v>
      </c>
    </row>
    <row r="448" spans="1:6" x14ac:dyDescent="0.25">
      <c r="A448" s="46"/>
    </row>
    <row r="449" spans="1:6" x14ac:dyDescent="0.25">
      <c r="A449" s="46" t="s">
        <v>353</v>
      </c>
      <c r="E449" s="48"/>
      <c r="F449" s="48"/>
    </row>
    <row r="450" spans="1:6" x14ac:dyDescent="0.25">
      <c r="A450" s="46"/>
      <c r="E450" s="48"/>
      <c r="F450" s="48"/>
    </row>
    <row r="451" spans="1:6" x14ac:dyDescent="0.25">
      <c r="A451" s="46"/>
      <c r="E451" s="48"/>
      <c r="F451" s="48"/>
    </row>
    <row r="452" spans="1:6" x14ac:dyDescent="0.25">
      <c r="A452" s="46"/>
    </row>
    <row r="453" spans="1:6" x14ac:dyDescent="0.25">
      <c r="A453" s="46"/>
    </row>
    <row r="454" spans="1:6" x14ac:dyDescent="0.25">
      <c r="A454" s="46"/>
    </row>
    <row r="455" spans="1:6" x14ac:dyDescent="0.25">
      <c r="A455" s="46"/>
    </row>
    <row r="456" spans="1:6" x14ac:dyDescent="0.25">
      <c r="A456" s="46"/>
    </row>
    <row r="457" spans="1:6" x14ac:dyDescent="0.25">
      <c r="A457" s="46"/>
    </row>
    <row r="458" spans="1:6" x14ac:dyDescent="0.25">
      <c r="A458" s="46"/>
    </row>
    <row r="459" spans="1:6" x14ac:dyDescent="0.25">
      <c r="A459" s="46"/>
    </row>
    <row r="460" spans="1:6" x14ac:dyDescent="0.25">
      <c r="A460" s="46"/>
    </row>
    <row r="461" spans="1:6" x14ac:dyDescent="0.25">
      <c r="A461" s="46"/>
      <c r="B461" s="51"/>
      <c r="C461" s="52"/>
      <c r="D461" s="52"/>
      <c r="E461" s="52"/>
      <c r="F461" s="52"/>
    </row>
    <row r="462" spans="1:6" x14ac:dyDescent="0.25">
      <c r="A462" s="46"/>
      <c r="B462" s="51"/>
      <c r="C462" s="52"/>
      <c r="D462" s="52"/>
      <c r="E462" s="52"/>
      <c r="F462" s="52"/>
    </row>
    <row r="463" spans="1:6" x14ac:dyDescent="0.25">
      <c r="A463" s="46"/>
      <c r="B463" s="51"/>
      <c r="C463" s="52"/>
      <c r="D463" s="52"/>
      <c r="E463" s="52"/>
      <c r="F463" s="52"/>
    </row>
    <row r="464" spans="1:6" x14ac:dyDescent="0.25">
      <c r="A464" s="46"/>
      <c r="B464" s="51"/>
      <c r="C464" s="52"/>
      <c r="D464" s="52"/>
      <c r="E464" s="52"/>
      <c r="F464" s="52"/>
    </row>
    <row r="465" spans="1:6" x14ac:dyDescent="0.25">
      <c r="A465" s="46"/>
      <c r="B465" s="51"/>
      <c r="C465" s="52"/>
      <c r="D465" s="52"/>
      <c r="E465" s="52"/>
      <c r="F465" s="52"/>
    </row>
    <row r="466" spans="1:6" x14ac:dyDescent="0.25">
      <c r="A466" s="46"/>
      <c r="B466" s="51"/>
      <c r="C466" s="52"/>
      <c r="D466" s="52"/>
      <c r="E466" s="52"/>
      <c r="F466" s="52"/>
    </row>
    <row r="467" spans="1:6" x14ac:dyDescent="0.25">
      <c r="A467" s="46"/>
      <c r="B467" s="51"/>
      <c r="C467" s="52"/>
      <c r="D467" s="52"/>
      <c r="E467" s="52"/>
      <c r="F467" s="52"/>
    </row>
    <row r="468" spans="1:6" x14ac:dyDescent="0.25">
      <c r="A468" s="46"/>
      <c r="B468" s="51"/>
      <c r="C468" s="52"/>
      <c r="D468" s="52"/>
      <c r="E468" s="52"/>
      <c r="F468" s="52"/>
    </row>
    <row r="469" spans="1:6" x14ac:dyDescent="0.25">
      <c r="A469" s="46"/>
      <c r="B469" s="51"/>
      <c r="C469" s="52"/>
      <c r="D469" s="52"/>
      <c r="E469" s="52"/>
      <c r="F469" s="52"/>
    </row>
    <row r="470" spans="1:6" x14ac:dyDescent="0.25">
      <c r="A470" s="46"/>
      <c r="B470" s="51"/>
      <c r="C470" s="52"/>
      <c r="D470" s="52"/>
      <c r="E470" s="52"/>
      <c r="F470" s="52"/>
    </row>
    <row r="471" spans="1:6" x14ac:dyDescent="0.25">
      <c r="A471" s="46"/>
      <c r="B471" s="51"/>
      <c r="C471" s="52"/>
      <c r="D471" s="52"/>
      <c r="E471" s="52"/>
      <c r="F471" s="52"/>
    </row>
    <row r="472" spans="1:6" x14ac:dyDescent="0.25">
      <c r="A472" s="46"/>
      <c r="B472" s="51"/>
      <c r="C472" s="52"/>
      <c r="D472" s="52"/>
      <c r="E472" s="52"/>
      <c r="F472" s="52"/>
    </row>
    <row r="473" spans="1:6" x14ac:dyDescent="0.25">
      <c r="A473" s="46"/>
      <c r="B473" s="51"/>
      <c r="C473" s="52"/>
      <c r="D473" s="52"/>
      <c r="E473" s="52"/>
      <c r="F473" s="52"/>
    </row>
    <row r="474" spans="1:6" x14ac:dyDescent="0.25">
      <c r="A474" s="46"/>
      <c r="B474" s="51"/>
      <c r="C474" s="52"/>
      <c r="D474" s="52"/>
      <c r="E474" s="52"/>
      <c r="F474" s="52"/>
    </row>
    <row r="475" spans="1:6" x14ac:dyDescent="0.25">
      <c r="A475" s="46"/>
      <c r="B475" s="51"/>
      <c r="C475" s="52"/>
      <c r="D475" s="52"/>
      <c r="E475" s="52"/>
      <c r="F475" s="52"/>
    </row>
    <row r="476" spans="1:6" x14ac:dyDescent="0.25">
      <c r="A476" s="46"/>
      <c r="B476" s="51"/>
      <c r="C476" s="52"/>
      <c r="D476" s="52"/>
      <c r="E476" s="52"/>
      <c r="F476" s="52"/>
    </row>
    <row r="477" spans="1:6" x14ac:dyDescent="0.25">
      <c r="A477" s="46"/>
      <c r="B477" s="51"/>
      <c r="C477" s="52"/>
      <c r="D477" s="52"/>
      <c r="E477" s="52"/>
      <c r="F477" s="52"/>
    </row>
    <row r="478" spans="1:6" x14ac:dyDescent="0.25">
      <c r="A478" s="46"/>
      <c r="B478" s="51"/>
      <c r="C478" s="52"/>
      <c r="D478" s="52"/>
      <c r="E478" s="52"/>
      <c r="F478" s="52"/>
    </row>
    <row r="479" spans="1:6" x14ac:dyDescent="0.25">
      <c r="A479" s="46"/>
      <c r="B479" s="51"/>
      <c r="C479" s="52"/>
      <c r="D479" s="52"/>
      <c r="E479" s="52"/>
      <c r="F479" s="52"/>
    </row>
    <row r="480" spans="1:6" x14ac:dyDescent="0.25">
      <c r="A480" s="46"/>
      <c r="B480" s="51"/>
      <c r="C480" s="52"/>
      <c r="D480" s="52"/>
      <c r="E480" s="52"/>
      <c r="F480" s="52"/>
    </row>
    <row r="481" spans="1:6" x14ac:dyDescent="0.25">
      <c r="A481" s="46"/>
      <c r="B481" s="51"/>
      <c r="C481" s="52"/>
      <c r="D481" s="52"/>
      <c r="E481" s="52"/>
      <c r="F481" s="52"/>
    </row>
    <row r="482" spans="1:6" x14ac:dyDescent="0.25">
      <c r="A482" s="46"/>
      <c r="B482" s="51"/>
      <c r="C482" s="52"/>
      <c r="D482" s="52"/>
      <c r="E482" s="52"/>
      <c r="F482" s="52"/>
    </row>
    <row r="483" spans="1:6" x14ac:dyDescent="0.25">
      <c r="A483" s="46"/>
      <c r="B483" s="51"/>
      <c r="C483" s="52"/>
      <c r="D483" s="52"/>
      <c r="E483" s="52"/>
      <c r="F483" s="52"/>
    </row>
    <row r="484" spans="1:6" x14ac:dyDescent="0.25">
      <c r="A484" s="46"/>
      <c r="B484" s="51"/>
      <c r="C484" s="52"/>
      <c r="D484" s="52"/>
      <c r="E484" s="52"/>
      <c r="F484" s="52"/>
    </row>
    <row r="485" spans="1:6" x14ac:dyDescent="0.25">
      <c r="A485" s="46"/>
      <c r="B485" s="51"/>
      <c r="C485" s="52"/>
      <c r="D485" s="52"/>
      <c r="E485" s="52"/>
      <c r="F485" s="52"/>
    </row>
    <row r="486" spans="1:6" x14ac:dyDescent="0.25">
      <c r="A486" s="46"/>
      <c r="B486" s="51"/>
      <c r="C486" s="52"/>
      <c r="D486" s="52"/>
      <c r="E486" s="52"/>
      <c r="F486" s="52"/>
    </row>
    <row r="487" spans="1:6" x14ac:dyDescent="0.25">
      <c r="A487" s="46"/>
      <c r="B487" s="51"/>
      <c r="C487" s="52"/>
      <c r="D487" s="52"/>
      <c r="E487" s="52"/>
      <c r="F487" s="52"/>
    </row>
    <row r="488" spans="1:6" x14ac:dyDescent="0.25">
      <c r="A488" s="46"/>
      <c r="B488" s="51"/>
      <c r="C488" s="52"/>
      <c r="D488" s="52"/>
      <c r="E488" s="52"/>
      <c r="F488" s="52"/>
    </row>
    <row r="489" spans="1:6" x14ac:dyDescent="0.25">
      <c r="A489" s="46"/>
      <c r="B489" s="51"/>
      <c r="C489" s="52"/>
      <c r="D489" s="52"/>
      <c r="E489" s="52"/>
      <c r="F489" s="52"/>
    </row>
    <row r="490" spans="1:6" x14ac:dyDescent="0.25">
      <c r="A490" s="46"/>
      <c r="B490" s="51"/>
      <c r="C490" s="52"/>
      <c r="D490" s="52"/>
      <c r="E490" s="52"/>
      <c r="F490" s="52"/>
    </row>
    <row r="491" spans="1:6" x14ac:dyDescent="0.25">
      <c r="A491" s="46"/>
      <c r="B491" s="51"/>
      <c r="C491" s="52"/>
      <c r="D491" s="52"/>
      <c r="E491" s="52"/>
      <c r="F491" s="52"/>
    </row>
    <row r="492" spans="1:6" x14ac:dyDescent="0.25">
      <c r="A492" s="46"/>
      <c r="B492" s="51"/>
      <c r="C492" s="52"/>
      <c r="D492" s="52"/>
      <c r="E492" s="52"/>
      <c r="F492" s="52"/>
    </row>
    <row r="493" spans="1:6" x14ac:dyDescent="0.25">
      <c r="A493" s="46"/>
      <c r="B493" s="51"/>
      <c r="C493" s="52"/>
      <c r="D493" s="52"/>
      <c r="E493" s="52"/>
      <c r="F493" s="52"/>
    </row>
    <row r="494" spans="1:6" x14ac:dyDescent="0.25">
      <c r="A494" s="46"/>
      <c r="B494" s="51"/>
      <c r="C494" s="52"/>
      <c r="D494" s="52"/>
      <c r="E494" s="52"/>
      <c r="F494" s="52"/>
    </row>
    <row r="495" spans="1:6" x14ac:dyDescent="0.25">
      <c r="A495" s="46"/>
      <c r="B495" s="51"/>
      <c r="C495" s="52"/>
      <c r="D495" s="52"/>
      <c r="E495" s="52"/>
      <c r="F495" s="52"/>
    </row>
    <row r="496" spans="1:6" x14ac:dyDescent="0.25">
      <c r="A496" s="46"/>
      <c r="B496" s="51"/>
      <c r="C496" s="52"/>
      <c r="D496" s="52"/>
      <c r="E496" s="52"/>
      <c r="F496" s="52"/>
    </row>
    <row r="497" spans="1:6" x14ac:dyDescent="0.25">
      <c r="A497" s="46"/>
      <c r="B497" s="51"/>
      <c r="C497" s="52"/>
      <c r="D497" s="52"/>
      <c r="E497" s="52"/>
      <c r="F497" s="52"/>
    </row>
    <row r="498" spans="1:6" x14ac:dyDescent="0.25">
      <c r="A498" s="46"/>
      <c r="B498" s="51"/>
      <c r="C498" s="52"/>
      <c r="D498" s="52"/>
      <c r="E498" s="52"/>
      <c r="F498" s="52"/>
    </row>
    <row r="499" spans="1:6" x14ac:dyDescent="0.25">
      <c r="A499" s="46"/>
      <c r="B499" s="51"/>
      <c r="C499" s="52"/>
      <c r="D499" s="52"/>
      <c r="E499" s="52"/>
      <c r="F499" s="52"/>
    </row>
    <row r="500" spans="1:6" x14ac:dyDescent="0.25">
      <c r="A500" s="46"/>
      <c r="B500" s="51"/>
      <c r="C500" s="52"/>
      <c r="D500" s="52"/>
      <c r="E500" s="52"/>
      <c r="F500" s="52"/>
    </row>
    <row r="501" spans="1:6" x14ac:dyDescent="0.25">
      <c r="A501" s="46"/>
      <c r="B501" s="51"/>
      <c r="C501" s="52"/>
      <c r="D501" s="52"/>
      <c r="E501" s="52"/>
      <c r="F501" s="52"/>
    </row>
    <row r="502" spans="1:6" x14ac:dyDescent="0.25">
      <c r="A502" s="46"/>
      <c r="B502" s="51"/>
      <c r="C502" s="52"/>
      <c r="D502" s="52"/>
      <c r="E502" s="52"/>
      <c r="F502" s="52"/>
    </row>
    <row r="503" spans="1:6" x14ac:dyDescent="0.25">
      <c r="A503" s="46"/>
      <c r="B503" s="51"/>
      <c r="C503" s="52"/>
      <c r="D503" s="52"/>
      <c r="E503" s="52"/>
      <c r="F503" s="52"/>
    </row>
    <row r="504" spans="1:6" x14ac:dyDescent="0.25">
      <c r="A504" s="46"/>
      <c r="B504" s="51"/>
      <c r="C504" s="52"/>
      <c r="D504" s="52"/>
      <c r="E504" s="52"/>
      <c r="F504" s="52"/>
    </row>
    <row r="505" spans="1:6" x14ac:dyDescent="0.25">
      <c r="A505" s="46"/>
      <c r="B505" s="51"/>
      <c r="C505" s="52"/>
      <c r="D505" s="52"/>
      <c r="E505" s="52"/>
      <c r="F505" s="52"/>
    </row>
    <row r="506" spans="1:6" x14ac:dyDescent="0.25">
      <c r="A506" s="46"/>
      <c r="B506" s="51"/>
      <c r="C506" s="52"/>
      <c r="D506" s="52"/>
      <c r="E506" s="52"/>
      <c r="F506" s="52"/>
    </row>
    <row r="507" spans="1:6" x14ac:dyDescent="0.25">
      <c r="A507" s="46"/>
      <c r="B507" s="51"/>
      <c r="C507" s="52"/>
      <c r="D507" s="52"/>
      <c r="E507" s="52"/>
      <c r="F507" s="52"/>
    </row>
    <row r="508" spans="1:6" x14ac:dyDescent="0.25">
      <c r="A508" s="46"/>
      <c r="B508" s="51"/>
      <c r="C508" s="52"/>
      <c r="D508" s="52"/>
      <c r="E508" s="52"/>
      <c r="F508" s="52"/>
    </row>
    <row r="509" spans="1:6" x14ac:dyDescent="0.25">
      <c r="A509" s="46"/>
      <c r="B509" s="51"/>
      <c r="C509" s="52"/>
      <c r="D509" s="52"/>
      <c r="E509" s="52"/>
      <c r="F509" s="52"/>
    </row>
    <row r="510" spans="1:6" x14ac:dyDescent="0.25">
      <c r="A510" s="46"/>
      <c r="B510" s="51"/>
      <c r="C510" s="52"/>
      <c r="D510" s="52"/>
      <c r="E510" s="52"/>
      <c r="F510" s="52"/>
    </row>
    <row r="511" spans="1:6" x14ac:dyDescent="0.25">
      <c r="A511" s="46"/>
      <c r="B511" s="51"/>
      <c r="C511" s="52"/>
      <c r="D511" s="52"/>
      <c r="E511" s="52"/>
      <c r="F511" s="52"/>
    </row>
    <row r="512" spans="1:6" x14ac:dyDescent="0.25">
      <c r="A512" s="46"/>
      <c r="B512" s="51"/>
      <c r="C512" s="52"/>
      <c r="D512" s="52"/>
      <c r="E512" s="52"/>
      <c r="F512" s="52"/>
    </row>
    <row r="513" spans="1:6" x14ac:dyDescent="0.25">
      <c r="A513" s="46"/>
      <c r="B513" s="51"/>
      <c r="C513" s="52"/>
      <c r="D513" s="52"/>
      <c r="E513" s="52"/>
      <c r="F513" s="52"/>
    </row>
    <row r="514" spans="1:6" x14ac:dyDescent="0.25">
      <c r="A514" s="46"/>
      <c r="B514" s="51"/>
      <c r="C514" s="52"/>
      <c r="D514" s="52"/>
      <c r="E514" s="52"/>
      <c r="F514" s="52"/>
    </row>
    <row r="515" spans="1:6" x14ac:dyDescent="0.25">
      <c r="A515" s="46"/>
      <c r="B515" s="51"/>
      <c r="C515" s="52"/>
      <c r="D515" s="52"/>
      <c r="E515" s="52"/>
      <c r="F515" s="52"/>
    </row>
    <row r="516" spans="1:6" x14ac:dyDescent="0.25">
      <c r="A516" s="46"/>
      <c r="B516" s="51"/>
      <c r="C516" s="52"/>
      <c r="D516" s="52"/>
      <c r="E516" s="52"/>
      <c r="F516" s="52"/>
    </row>
    <row r="517" spans="1:6" x14ac:dyDescent="0.25">
      <c r="A517" s="46"/>
      <c r="B517" s="51"/>
      <c r="C517" s="52"/>
      <c r="D517" s="52"/>
      <c r="E517" s="52"/>
      <c r="F517" s="52"/>
    </row>
    <row r="518" spans="1:6" x14ac:dyDescent="0.25">
      <c r="A518" s="46"/>
      <c r="B518" s="51"/>
      <c r="C518" s="52"/>
      <c r="D518" s="52"/>
      <c r="E518" s="52"/>
      <c r="F518" s="52"/>
    </row>
    <row r="519" spans="1:6" x14ac:dyDescent="0.25">
      <c r="A519" s="46"/>
      <c r="B519" s="51"/>
      <c r="C519" s="52"/>
      <c r="D519" s="52"/>
      <c r="E519" s="52"/>
      <c r="F519" s="52"/>
    </row>
    <row r="520" spans="1:6" x14ac:dyDescent="0.25">
      <c r="A520" s="46"/>
      <c r="B520" s="51"/>
      <c r="C520" s="52"/>
      <c r="D520" s="52"/>
      <c r="E520" s="52"/>
      <c r="F520" s="52"/>
    </row>
    <row r="521" spans="1:6" x14ac:dyDescent="0.25">
      <c r="A521" s="46"/>
      <c r="B521" s="51"/>
      <c r="C521" s="52"/>
      <c r="D521" s="52"/>
      <c r="E521" s="52"/>
      <c r="F521" s="52"/>
    </row>
    <row r="522" spans="1:6" x14ac:dyDescent="0.25">
      <c r="A522" s="46"/>
      <c r="B522" s="51"/>
      <c r="C522" s="52"/>
      <c r="D522" s="52"/>
      <c r="E522" s="52"/>
      <c r="F522" s="52"/>
    </row>
    <row r="523" spans="1:6" x14ac:dyDescent="0.25">
      <c r="A523" s="46"/>
      <c r="B523" s="51"/>
      <c r="C523" s="52"/>
      <c r="D523" s="52"/>
      <c r="E523" s="52"/>
      <c r="F523" s="52"/>
    </row>
    <row r="524" spans="1:6" x14ac:dyDescent="0.25">
      <c r="A524" s="46"/>
      <c r="B524" s="51"/>
      <c r="C524" s="52"/>
      <c r="D524" s="52"/>
      <c r="E524" s="52"/>
      <c r="F524" s="52"/>
    </row>
    <row r="525" spans="1:6" x14ac:dyDescent="0.25">
      <c r="A525" s="46"/>
      <c r="B525" s="51"/>
      <c r="C525" s="52"/>
      <c r="D525" s="52"/>
      <c r="E525" s="52"/>
      <c r="F525" s="52"/>
    </row>
    <row r="526" spans="1:6" x14ac:dyDescent="0.25">
      <c r="A526" s="46"/>
      <c r="B526" s="51"/>
      <c r="C526" s="52"/>
      <c r="D526" s="52"/>
      <c r="E526" s="52"/>
      <c r="F526" s="52"/>
    </row>
    <row r="527" spans="1:6" x14ac:dyDescent="0.25">
      <c r="A527" s="46"/>
      <c r="B527" s="51"/>
      <c r="C527" s="52"/>
      <c r="D527" s="52"/>
      <c r="E527" s="52"/>
      <c r="F527" s="52"/>
    </row>
    <row r="528" spans="1:6" x14ac:dyDescent="0.25">
      <c r="A528" s="46"/>
      <c r="B528" s="51"/>
      <c r="C528" s="52"/>
      <c r="D528" s="52"/>
      <c r="E528" s="52"/>
      <c r="F528" s="52"/>
    </row>
    <row r="529" spans="1:6" x14ac:dyDescent="0.25">
      <c r="A529" s="46"/>
      <c r="B529" s="51"/>
      <c r="C529" s="52"/>
      <c r="D529" s="52"/>
      <c r="E529" s="52"/>
      <c r="F529" s="52"/>
    </row>
    <row r="530" spans="1:6" x14ac:dyDescent="0.25">
      <c r="A530" s="46"/>
      <c r="B530" s="51"/>
      <c r="C530" s="52"/>
      <c r="D530" s="52"/>
      <c r="E530" s="52"/>
      <c r="F530" s="52"/>
    </row>
    <row r="531" spans="1:6" x14ac:dyDescent="0.25">
      <c r="A531" s="46"/>
      <c r="B531" s="51"/>
      <c r="C531" s="52"/>
      <c r="D531" s="52"/>
      <c r="E531" s="52"/>
      <c r="F531" s="52"/>
    </row>
    <row r="532" spans="1:6" x14ac:dyDescent="0.25">
      <c r="A532" s="46"/>
      <c r="B532" s="51"/>
      <c r="C532" s="52"/>
      <c r="D532" s="52"/>
      <c r="E532" s="52"/>
      <c r="F532" s="52"/>
    </row>
    <row r="533" spans="1:6" x14ac:dyDescent="0.25">
      <c r="A533" s="46"/>
      <c r="B533" s="51"/>
      <c r="C533" s="52"/>
      <c r="D533" s="52"/>
      <c r="E533" s="52"/>
      <c r="F533" s="52"/>
    </row>
    <row r="534" spans="1:6" x14ac:dyDescent="0.25">
      <c r="A534" s="46"/>
      <c r="B534" s="51"/>
      <c r="C534" s="52"/>
      <c r="D534" s="52"/>
      <c r="E534" s="52"/>
      <c r="F534" s="52"/>
    </row>
    <row r="535" spans="1:6" x14ac:dyDescent="0.25">
      <c r="A535" s="46"/>
      <c r="B535" s="51"/>
      <c r="C535" s="52"/>
      <c r="D535" s="52"/>
      <c r="E535" s="52"/>
      <c r="F535" s="52"/>
    </row>
    <row r="536" spans="1:6" x14ac:dyDescent="0.25">
      <c r="A536" s="46"/>
      <c r="B536" s="51"/>
      <c r="C536" s="52"/>
      <c r="D536" s="52"/>
      <c r="E536" s="52"/>
      <c r="F536" s="52"/>
    </row>
    <row r="537" spans="1:6" x14ac:dyDescent="0.25">
      <c r="A537" s="46"/>
      <c r="B537" s="51"/>
      <c r="C537" s="52"/>
      <c r="D537" s="52"/>
      <c r="E537" s="52"/>
      <c r="F537" s="52"/>
    </row>
    <row r="538" spans="1:6" x14ac:dyDescent="0.25">
      <c r="A538" s="46"/>
      <c r="B538" s="51"/>
      <c r="C538" s="52"/>
      <c r="D538" s="52"/>
      <c r="E538" s="52"/>
      <c r="F538" s="52"/>
    </row>
    <row r="539" spans="1:6" x14ac:dyDescent="0.25">
      <c r="A539" s="46"/>
      <c r="B539" s="51"/>
      <c r="C539" s="52"/>
      <c r="D539" s="52"/>
      <c r="E539" s="52"/>
      <c r="F539" s="52"/>
    </row>
    <row r="540" spans="1:6" x14ac:dyDescent="0.25">
      <c r="A540" s="46"/>
      <c r="B540" s="51"/>
      <c r="C540" s="52"/>
      <c r="D540" s="52"/>
      <c r="E540" s="52"/>
      <c r="F540" s="52"/>
    </row>
    <row r="541" spans="1:6" x14ac:dyDescent="0.25">
      <c r="A541" s="46"/>
      <c r="B541" s="51"/>
      <c r="C541" s="52"/>
      <c r="D541" s="52"/>
      <c r="E541" s="52"/>
      <c r="F541" s="52"/>
    </row>
    <row r="542" spans="1:6" x14ac:dyDescent="0.25">
      <c r="A542" s="46"/>
      <c r="B542" s="51"/>
      <c r="C542" s="52"/>
      <c r="D542" s="52"/>
      <c r="E542" s="52"/>
      <c r="F542" s="52"/>
    </row>
    <row r="543" spans="1:6" x14ac:dyDescent="0.25">
      <c r="A543" s="46"/>
      <c r="B543" s="51"/>
      <c r="C543" s="52"/>
      <c r="D543" s="52"/>
      <c r="E543" s="52"/>
      <c r="F543" s="52"/>
    </row>
    <row r="544" spans="1:6" x14ac:dyDescent="0.25">
      <c r="A544" s="46"/>
      <c r="B544" s="51"/>
      <c r="C544" s="52"/>
      <c r="D544" s="52"/>
      <c r="E544" s="52"/>
      <c r="F544" s="52"/>
    </row>
    <row r="545" spans="1:6" x14ac:dyDescent="0.25">
      <c r="A545" s="46"/>
      <c r="B545" s="51"/>
      <c r="C545" s="52"/>
      <c r="D545" s="52"/>
      <c r="E545" s="52"/>
      <c r="F545" s="52"/>
    </row>
    <row r="546" spans="1:6" x14ac:dyDescent="0.25">
      <c r="A546" s="46"/>
      <c r="B546" s="51"/>
      <c r="C546" s="52"/>
      <c r="D546" s="52"/>
      <c r="E546" s="52"/>
      <c r="F546" s="52"/>
    </row>
    <row r="547" spans="1:6" x14ac:dyDescent="0.25">
      <c r="A547" s="46"/>
      <c r="B547" s="51"/>
      <c r="C547" s="52"/>
      <c r="D547" s="52"/>
      <c r="E547" s="52"/>
      <c r="F547" s="52"/>
    </row>
    <row r="548" spans="1:6" x14ac:dyDescent="0.25">
      <c r="A548" s="46"/>
      <c r="B548" s="51"/>
      <c r="C548" s="52"/>
      <c r="D548" s="52"/>
      <c r="E548" s="52"/>
      <c r="F548" s="52"/>
    </row>
    <row r="549" spans="1:6" x14ac:dyDescent="0.25">
      <c r="A549" s="46"/>
      <c r="B549" s="51"/>
      <c r="C549" s="52"/>
      <c r="D549" s="52"/>
      <c r="E549" s="52"/>
      <c r="F549" s="52"/>
    </row>
    <row r="550" spans="1:6" x14ac:dyDescent="0.25">
      <c r="A550" s="46"/>
      <c r="B550" s="51"/>
      <c r="C550" s="52"/>
      <c r="D550" s="52"/>
      <c r="E550" s="52"/>
      <c r="F550" s="52"/>
    </row>
    <row r="551" spans="1:6" x14ac:dyDescent="0.25">
      <c r="A551" s="46"/>
      <c r="B551" s="51"/>
      <c r="C551" s="52"/>
      <c r="D551" s="52"/>
      <c r="E551" s="52"/>
      <c r="F551" s="52"/>
    </row>
    <row r="552" spans="1:6" x14ac:dyDescent="0.25">
      <c r="A552" s="46"/>
      <c r="B552" s="51"/>
      <c r="C552" s="52"/>
      <c r="D552" s="52"/>
      <c r="E552" s="52"/>
      <c r="F552" s="52"/>
    </row>
    <row r="553" spans="1:6" x14ac:dyDescent="0.25">
      <c r="A553" s="46"/>
      <c r="B553" s="51"/>
      <c r="C553" s="52"/>
      <c r="D553" s="52"/>
      <c r="E553" s="52"/>
      <c r="F553" s="52"/>
    </row>
    <row r="554" spans="1:6" x14ac:dyDescent="0.25">
      <c r="A554" s="46"/>
      <c r="B554" s="51"/>
      <c r="C554" s="52"/>
      <c r="D554" s="52"/>
      <c r="E554" s="52"/>
      <c r="F554" s="52"/>
    </row>
    <row r="555" spans="1:6" x14ac:dyDescent="0.25">
      <c r="A555" s="46"/>
      <c r="B555" s="51"/>
      <c r="C555" s="52"/>
      <c r="D555" s="52"/>
      <c r="E555" s="52"/>
      <c r="F555" s="52"/>
    </row>
    <row r="556" spans="1:6" x14ac:dyDescent="0.25">
      <c r="A556" s="46"/>
      <c r="B556" s="51"/>
      <c r="C556" s="52"/>
      <c r="D556" s="52"/>
      <c r="E556" s="52"/>
      <c r="F556" s="52"/>
    </row>
    <row r="557" spans="1:6" x14ac:dyDescent="0.25">
      <c r="A557" s="46"/>
      <c r="B557" s="51"/>
      <c r="C557" s="52"/>
      <c r="D557" s="52"/>
      <c r="E557" s="52"/>
      <c r="F557" s="52"/>
    </row>
    <row r="558" spans="1:6" x14ac:dyDescent="0.25">
      <c r="A558" s="46"/>
      <c r="B558" s="51"/>
      <c r="C558" s="52"/>
      <c r="D558" s="52"/>
      <c r="E558" s="52"/>
      <c r="F558" s="52"/>
    </row>
    <row r="559" spans="1:6" x14ac:dyDescent="0.25">
      <c r="A559" s="46"/>
      <c r="B559" s="51"/>
      <c r="C559" s="52"/>
      <c r="D559" s="52"/>
      <c r="E559" s="52"/>
      <c r="F559" s="52"/>
    </row>
    <row r="560" spans="1:6" x14ac:dyDescent="0.25">
      <c r="A560" s="46"/>
      <c r="B560" s="51"/>
      <c r="C560" s="52"/>
      <c r="D560" s="52"/>
      <c r="E560" s="52"/>
      <c r="F560" s="52"/>
    </row>
    <row r="561" spans="1:6" x14ac:dyDescent="0.25">
      <c r="A561" s="46"/>
      <c r="B561" s="51"/>
      <c r="C561" s="52"/>
      <c r="D561" s="52"/>
      <c r="E561" s="52"/>
      <c r="F561" s="52"/>
    </row>
    <row r="562" spans="1:6" x14ac:dyDescent="0.25">
      <c r="A562" s="46"/>
      <c r="B562" s="51"/>
      <c r="C562" s="52"/>
      <c r="D562" s="52"/>
      <c r="E562" s="52"/>
      <c r="F562" s="52"/>
    </row>
    <row r="563" spans="1:6" x14ac:dyDescent="0.25">
      <c r="A563" s="46"/>
      <c r="B563" s="51"/>
      <c r="C563" s="52"/>
      <c r="D563" s="52"/>
      <c r="E563" s="52"/>
      <c r="F563" s="52"/>
    </row>
    <row r="564" spans="1:6" x14ac:dyDescent="0.25">
      <c r="A564" s="46"/>
      <c r="B564" s="51"/>
      <c r="C564" s="52"/>
      <c r="D564" s="52"/>
      <c r="E564" s="52"/>
      <c r="F564" s="52"/>
    </row>
    <row r="565" spans="1:6" x14ac:dyDescent="0.25">
      <c r="A565" s="46"/>
      <c r="B565" s="51"/>
      <c r="C565" s="52"/>
      <c r="D565" s="52"/>
      <c r="E565" s="52"/>
      <c r="F565" s="52"/>
    </row>
    <row r="566" spans="1:6" x14ac:dyDescent="0.25">
      <c r="A566" s="46"/>
      <c r="B566" s="51"/>
      <c r="C566" s="52"/>
      <c r="D566" s="52"/>
      <c r="E566" s="52"/>
      <c r="F566" s="52"/>
    </row>
    <row r="567" spans="1:6" x14ac:dyDescent="0.25">
      <c r="A567" s="46"/>
      <c r="B567" s="51"/>
      <c r="C567" s="52"/>
      <c r="D567" s="52"/>
      <c r="E567" s="52"/>
      <c r="F567" s="52"/>
    </row>
    <row r="568" spans="1:6" x14ac:dyDescent="0.25">
      <c r="A568" s="46"/>
      <c r="B568" s="51"/>
      <c r="C568" s="52"/>
      <c r="D568" s="52"/>
      <c r="E568" s="52"/>
      <c r="F568" s="52"/>
    </row>
    <row r="569" spans="1:6" x14ac:dyDescent="0.25">
      <c r="A569" s="46"/>
      <c r="B569" s="51"/>
      <c r="C569" s="52"/>
      <c r="D569" s="52"/>
      <c r="E569" s="52"/>
      <c r="F569" s="52"/>
    </row>
    <row r="570" spans="1:6" x14ac:dyDescent="0.25">
      <c r="A570" s="46"/>
      <c r="B570" s="51"/>
      <c r="C570" s="52"/>
      <c r="D570" s="52"/>
      <c r="E570" s="52"/>
      <c r="F570" s="52"/>
    </row>
    <row r="571" spans="1:6" x14ac:dyDescent="0.25">
      <c r="A571" s="46"/>
      <c r="B571" s="51"/>
      <c r="C571" s="52"/>
      <c r="D571" s="52"/>
      <c r="E571" s="52"/>
      <c r="F571" s="52"/>
    </row>
    <row r="572" spans="1:6" x14ac:dyDescent="0.25">
      <c r="A572" s="46"/>
      <c r="B572" s="51"/>
      <c r="C572" s="52"/>
      <c r="D572" s="52"/>
      <c r="E572" s="52"/>
      <c r="F572" s="52"/>
    </row>
    <row r="573" spans="1:6" x14ac:dyDescent="0.25">
      <c r="A573" s="46"/>
      <c r="B573" s="51"/>
      <c r="C573" s="52"/>
      <c r="D573" s="52"/>
      <c r="E573" s="52"/>
      <c r="F573" s="52"/>
    </row>
    <row r="574" spans="1:6" x14ac:dyDescent="0.25">
      <c r="A574" s="46"/>
      <c r="B574" s="51"/>
      <c r="C574" s="52"/>
      <c r="D574" s="52"/>
      <c r="E574" s="52"/>
      <c r="F574" s="52"/>
    </row>
    <row r="575" spans="1:6" x14ac:dyDescent="0.25">
      <c r="A575" s="46"/>
      <c r="B575" s="51"/>
      <c r="C575" s="52"/>
      <c r="D575" s="52"/>
      <c r="E575" s="52"/>
      <c r="F575" s="52"/>
    </row>
    <row r="576" spans="1:6" x14ac:dyDescent="0.25">
      <c r="A576" s="46"/>
      <c r="B576" s="51"/>
      <c r="C576" s="52"/>
      <c r="D576" s="52"/>
      <c r="E576" s="52"/>
      <c r="F576" s="52"/>
    </row>
    <row r="577" spans="1:6" x14ac:dyDescent="0.25">
      <c r="A577" s="46"/>
      <c r="B577" s="51"/>
      <c r="C577" s="52"/>
      <c r="D577" s="52"/>
      <c r="E577" s="52"/>
      <c r="F577" s="52"/>
    </row>
    <row r="578" spans="1:6" x14ac:dyDescent="0.25">
      <c r="A578" s="46"/>
      <c r="B578" s="51"/>
      <c r="C578" s="52"/>
      <c r="D578" s="52"/>
      <c r="E578" s="52"/>
      <c r="F578" s="52"/>
    </row>
    <row r="579" spans="1:6" x14ac:dyDescent="0.25">
      <c r="A579" s="46"/>
      <c r="B579" s="51"/>
      <c r="C579" s="52"/>
      <c r="D579" s="52"/>
      <c r="E579" s="52"/>
      <c r="F579" s="52"/>
    </row>
    <row r="580" spans="1:6" x14ac:dyDescent="0.25">
      <c r="A580" s="46"/>
      <c r="B580" s="51"/>
      <c r="C580" s="52"/>
      <c r="D580" s="52"/>
      <c r="E580" s="52"/>
      <c r="F580" s="52"/>
    </row>
    <row r="581" spans="1:6" x14ac:dyDescent="0.25">
      <c r="A581" s="46"/>
      <c r="B581" s="51"/>
      <c r="C581" s="52"/>
      <c r="D581" s="52"/>
      <c r="E581" s="52"/>
      <c r="F581" s="52"/>
    </row>
    <row r="582" spans="1:6" x14ac:dyDescent="0.25">
      <c r="A582" s="46"/>
      <c r="B582" s="51"/>
      <c r="C582" s="52"/>
      <c r="D582" s="52"/>
      <c r="E582" s="52"/>
      <c r="F582" s="52"/>
    </row>
    <row r="583" spans="1:6" x14ac:dyDescent="0.25">
      <c r="A583" s="46"/>
      <c r="B583" s="51"/>
      <c r="C583" s="52"/>
      <c r="D583" s="52"/>
      <c r="E583" s="52"/>
      <c r="F583" s="52"/>
    </row>
    <row r="584" spans="1:6" x14ac:dyDescent="0.25">
      <c r="A584" s="46"/>
      <c r="B584" s="51"/>
      <c r="C584" s="52"/>
      <c r="D584" s="52"/>
      <c r="E584" s="52"/>
      <c r="F584" s="52"/>
    </row>
    <row r="585" spans="1:6" x14ac:dyDescent="0.25">
      <c r="A585" s="46"/>
      <c r="B585" s="51"/>
      <c r="C585" s="52"/>
      <c r="D585" s="52"/>
      <c r="E585" s="52"/>
      <c r="F585" s="52"/>
    </row>
    <row r="586" spans="1:6" x14ac:dyDescent="0.25">
      <c r="A586" s="46"/>
      <c r="B586" s="51"/>
      <c r="C586" s="52"/>
      <c r="D586" s="52"/>
      <c r="E586" s="52"/>
      <c r="F586" s="52"/>
    </row>
    <row r="587" spans="1:6" x14ac:dyDescent="0.25">
      <c r="A587" s="46"/>
      <c r="B587" s="51"/>
      <c r="C587" s="52"/>
      <c r="D587" s="52"/>
      <c r="E587" s="52"/>
      <c r="F587" s="52"/>
    </row>
    <row r="588" spans="1:6" x14ac:dyDescent="0.25">
      <c r="A588" s="46"/>
      <c r="B588" s="51"/>
      <c r="C588" s="52"/>
      <c r="D588" s="52"/>
      <c r="E588" s="52"/>
      <c r="F588" s="52"/>
    </row>
    <row r="589" spans="1:6" x14ac:dyDescent="0.25">
      <c r="A589" s="46"/>
      <c r="B589" s="51"/>
      <c r="C589" s="52"/>
      <c r="D589" s="52"/>
      <c r="E589" s="52"/>
      <c r="F589" s="52"/>
    </row>
    <row r="590" spans="1:6" x14ac:dyDescent="0.25">
      <c r="A590" s="46"/>
      <c r="B590" s="51"/>
      <c r="C590" s="52"/>
      <c r="D590" s="52"/>
      <c r="E590" s="52"/>
      <c r="F590" s="52"/>
    </row>
    <row r="591" spans="1:6" x14ac:dyDescent="0.25">
      <c r="A591" s="46"/>
      <c r="B591" s="51"/>
      <c r="C591" s="52"/>
      <c r="D591" s="52"/>
      <c r="E591" s="52"/>
      <c r="F591" s="52"/>
    </row>
    <row r="592" spans="1:6" x14ac:dyDescent="0.25">
      <c r="A592" s="46"/>
      <c r="B592" s="51"/>
      <c r="C592" s="52"/>
      <c r="D592" s="52"/>
      <c r="E592" s="52"/>
      <c r="F592" s="52"/>
    </row>
    <row r="593" spans="1:6" x14ac:dyDescent="0.25">
      <c r="A593" s="46"/>
      <c r="B593" s="51"/>
      <c r="C593" s="52"/>
      <c r="D593" s="52"/>
      <c r="E593" s="52"/>
      <c r="F593" s="52"/>
    </row>
    <row r="594" spans="1:6" x14ac:dyDescent="0.25">
      <c r="A594" s="46"/>
      <c r="B594" s="51"/>
      <c r="C594" s="52"/>
      <c r="D594" s="52"/>
      <c r="E594" s="52"/>
      <c r="F594" s="52"/>
    </row>
    <row r="595" spans="1:6" x14ac:dyDescent="0.25">
      <c r="A595" s="46"/>
      <c r="B595" s="51"/>
      <c r="C595" s="52"/>
      <c r="D595" s="52"/>
      <c r="E595" s="52"/>
      <c r="F595" s="52"/>
    </row>
    <row r="596" spans="1:6" x14ac:dyDescent="0.25">
      <c r="A596" s="46"/>
      <c r="B596" s="51"/>
      <c r="C596" s="52"/>
      <c r="D596" s="52"/>
      <c r="E596" s="52"/>
      <c r="F596" s="52"/>
    </row>
    <row r="597" spans="1:6" x14ac:dyDescent="0.25">
      <c r="A597" s="46"/>
      <c r="B597" s="51"/>
      <c r="C597" s="52"/>
      <c r="D597" s="52"/>
      <c r="E597" s="52"/>
      <c r="F597" s="52"/>
    </row>
    <row r="598" spans="1:6" x14ac:dyDescent="0.25">
      <c r="A598" s="46"/>
      <c r="B598" s="51"/>
      <c r="C598" s="52"/>
      <c r="D598" s="52"/>
      <c r="E598" s="52"/>
      <c r="F598" s="52"/>
    </row>
    <row r="599" spans="1:6" x14ac:dyDescent="0.25">
      <c r="A599" s="46"/>
      <c r="B599" s="51"/>
      <c r="C599" s="52"/>
      <c r="D599" s="52"/>
      <c r="E599" s="52"/>
      <c r="F599" s="52"/>
    </row>
    <row r="600" spans="1:6" x14ac:dyDescent="0.25">
      <c r="A600" s="46"/>
      <c r="B600" s="51"/>
      <c r="C600" s="52"/>
      <c r="D600" s="52"/>
      <c r="E600" s="52"/>
      <c r="F600" s="52"/>
    </row>
    <row r="601" spans="1:6" x14ac:dyDescent="0.25">
      <c r="A601" s="46"/>
      <c r="B601" s="51"/>
      <c r="C601" s="52"/>
      <c r="D601" s="52"/>
      <c r="E601" s="52"/>
      <c r="F601" s="52"/>
    </row>
    <row r="602" spans="1:6" x14ac:dyDescent="0.25">
      <c r="A602" s="46"/>
      <c r="B602" s="51"/>
      <c r="C602" s="52"/>
      <c r="D602" s="52"/>
      <c r="E602" s="52"/>
      <c r="F602" s="52"/>
    </row>
    <row r="603" spans="1:6" x14ac:dyDescent="0.25">
      <c r="A603" s="46"/>
      <c r="B603" s="51"/>
      <c r="C603" s="52"/>
      <c r="D603" s="52"/>
      <c r="E603" s="52"/>
      <c r="F603" s="52"/>
    </row>
    <row r="604" spans="1:6" x14ac:dyDescent="0.25">
      <c r="A604" s="46"/>
      <c r="B604" s="51"/>
      <c r="C604" s="52"/>
      <c r="D604" s="52"/>
      <c r="E604" s="52"/>
      <c r="F604" s="52"/>
    </row>
    <row r="605" spans="1:6" x14ac:dyDescent="0.25">
      <c r="A605" s="46"/>
      <c r="B605" s="51"/>
      <c r="C605" s="52"/>
      <c r="D605" s="52"/>
      <c r="E605" s="52"/>
      <c r="F605" s="52"/>
    </row>
    <row r="606" spans="1:6" x14ac:dyDescent="0.25">
      <c r="A606" s="46"/>
      <c r="B606" s="51"/>
      <c r="C606" s="52"/>
      <c r="D606" s="52"/>
      <c r="E606" s="52"/>
      <c r="F606" s="52"/>
    </row>
    <row r="607" spans="1:6" x14ac:dyDescent="0.25">
      <c r="A607" s="46"/>
      <c r="B607" s="51"/>
      <c r="C607" s="52"/>
      <c r="D607" s="52"/>
      <c r="E607" s="52"/>
      <c r="F607" s="52"/>
    </row>
    <row r="608" spans="1:6" x14ac:dyDescent="0.25">
      <c r="A608" s="46"/>
      <c r="B608" s="51"/>
      <c r="C608" s="52"/>
      <c r="D608" s="52"/>
      <c r="E608" s="52"/>
      <c r="F608" s="52"/>
    </row>
    <row r="609" spans="1:6" x14ac:dyDescent="0.25">
      <c r="A609" s="46"/>
      <c r="B609" s="51"/>
      <c r="C609" s="52"/>
      <c r="D609" s="52"/>
      <c r="E609" s="52"/>
      <c r="F609" s="52"/>
    </row>
    <row r="610" spans="1:6" x14ac:dyDescent="0.25">
      <c r="A610" s="46"/>
      <c r="B610" s="51"/>
      <c r="C610" s="52"/>
      <c r="D610" s="52"/>
      <c r="E610" s="52"/>
      <c r="F610" s="52"/>
    </row>
    <row r="611" spans="1:6" x14ac:dyDescent="0.25">
      <c r="A611" s="46"/>
      <c r="B611" s="51"/>
      <c r="C611" s="52"/>
      <c r="D611" s="52"/>
      <c r="E611" s="52"/>
      <c r="F611" s="52"/>
    </row>
    <row r="612" spans="1:6" x14ac:dyDescent="0.25">
      <c r="A612" s="46"/>
      <c r="B612" s="51"/>
      <c r="C612" s="52"/>
      <c r="D612" s="52"/>
      <c r="E612" s="52"/>
      <c r="F612" s="52"/>
    </row>
    <row r="613" spans="1:6" x14ac:dyDescent="0.25">
      <c r="A613" s="46"/>
      <c r="B613" s="51"/>
      <c r="C613" s="52"/>
      <c r="D613" s="52"/>
      <c r="E613" s="52"/>
      <c r="F613" s="52"/>
    </row>
    <row r="614" spans="1:6" x14ac:dyDescent="0.25">
      <c r="A614" s="46"/>
      <c r="B614" s="51"/>
      <c r="C614" s="52"/>
      <c r="D614" s="52"/>
      <c r="E614" s="52"/>
      <c r="F614" s="52"/>
    </row>
    <row r="615" spans="1:6" x14ac:dyDescent="0.25">
      <c r="A615" s="46"/>
      <c r="B615" s="51"/>
      <c r="C615" s="52"/>
      <c r="D615" s="52"/>
      <c r="E615" s="52"/>
      <c r="F615" s="52"/>
    </row>
    <row r="616" spans="1:6" x14ac:dyDescent="0.25">
      <c r="A616" s="46"/>
      <c r="B616" s="51"/>
      <c r="C616" s="52"/>
      <c r="D616" s="52"/>
      <c r="E616" s="52"/>
      <c r="F616" s="52"/>
    </row>
    <row r="617" spans="1:6" x14ac:dyDescent="0.25">
      <c r="A617" s="46"/>
      <c r="B617" s="51"/>
      <c r="C617" s="52"/>
      <c r="D617" s="52"/>
      <c r="E617" s="52"/>
      <c r="F617" s="52"/>
    </row>
    <row r="618" spans="1:6" x14ac:dyDescent="0.25">
      <c r="A618" s="46"/>
      <c r="B618" s="51"/>
      <c r="C618" s="52"/>
      <c r="D618" s="52"/>
      <c r="E618" s="52"/>
      <c r="F618" s="52"/>
    </row>
    <row r="619" spans="1:6" x14ac:dyDescent="0.25">
      <c r="A619" s="46"/>
      <c r="B619" s="51"/>
      <c r="C619" s="52"/>
      <c r="D619" s="52"/>
      <c r="E619" s="52"/>
      <c r="F619" s="52"/>
    </row>
    <row r="620" spans="1:6" x14ac:dyDescent="0.25">
      <c r="A620" s="46"/>
      <c r="B620" s="51"/>
      <c r="C620" s="52"/>
      <c r="D620" s="52"/>
      <c r="E620" s="52"/>
      <c r="F620" s="52"/>
    </row>
    <row r="621" spans="1:6" x14ac:dyDescent="0.25">
      <c r="A621" s="46"/>
      <c r="B621" s="51"/>
      <c r="C621" s="52"/>
      <c r="D621" s="52"/>
      <c r="E621" s="52"/>
      <c r="F621" s="52"/>
    </row>
    <row r="622" spans="1:6" x14ac:dyDescent="0.25">
      <c r="A622" s="46"/>
      <c r="B622" s="51"/>
      <c r="C622" s="52"/>
      <c r="D622" s="52"/>
      <c r="E622" s="52"/>
      <c r="F622" s="52"/>
    </row>
    <row r="623" spans="1:6" x14ac:dyDescent="0.25">
      <c r="A623" s="46"/>
      <c r="B623" s="51"/>
      <c r="C623" s="52"/>
      <c r="D623" s="52"/>
      <c r="E623" s="52"/>
      <c r="F623" s="52"/>
    </row>
    <row r="624" spans="1:6" x14ac:dyDescent="0.25">
      <c r="A624" s="46"/>
      <c r="B624" s="51"/>
      <c r="C624" s="52"/>
      <c r="D624" s="52"/>
      <c r="E624" s="52"/>
      <c r="F624" s="52"/>
    </row>
    <row r="625" spans="1:6" x14ac:dyDescent="0.25">
      <c r="A625" s="46"/>
      <c r="B625" s="51"/>
      <c r="C625" s="52"/>
      <c r="D625" s="52"/>
      <c r="E625" s="52"/>
      <c r="F625" s="52"/>
    </row>
    <row r="626" spans="1:6" x14ac:dyDescent="0.25">
      <c r="A626" s="46"/>
      <c r="B626" s="51"/>
      <c r="C626" s="52"/>
      <c r="D626" s="52"/>
      <c r="E626" s="52"/>
      <c r="F626" s="52"/>
    </row>
    <row r="627" spans="1:6" x14ac:dyDescent="0.25">
      <c r="A627" s="46"/>
      <c r="B627" s="51"/>
      <c r="C627" s="52"/>
      <c r="D627" s="52"/>
      <c r="E627" s="52"/>
      <c r="F627" s="52"/>
    </row>
    <row r="628" spans="1:6" x14ac:dyDescent="0.25">
      <c r="A628" s="46"/>
      <c r="B628" s="51"/>
      <c r="C628" s="52"/>
      <c r="D628" s="52"/>
      <c r="E628" s="52"/>
      <c r="F628" s="52"/>
    </row>
    <row r="629" spans="1:6" x14ac:dyDescent="0.25">
      <c r="A629" s="46"/>
      <c r="B629" s="51"/>
      <c r="C629" s="52"/>
      <c r="D629" s="52"/>
      <c r="E629" s="52"/>
      <c r="F629" s="52"/>
    </row>
    <row r="630" spans="1:6" x14ac:dyDescent="0.25">
      <c r="A630" s="46"/>
      <c r="B630" s="51"/>
      <c r="C630" s="52"/>
      <c r="D630" s="52"/>
      <c r="E630" s="52"/>
      <c r="F630" s="52"/>
    </row>
    <row r="631" spans="1:6" x14ac:dyDescent="0.25">
      <c r="A631" s="46"/>
      <c r="B631" s="51"/>
      <c r="C631" s="52"/>
      <c r="D631" s="52"/>
      <c r="E631" s="52"/>
      <c r="F631" s="52"/>
    </row>
    <row r="632" spans="1:6" x14ac:dyDescent="0.25">
      <c r="A632" s="46"/>
      <c r="B632" s="51"/>
      <c r="C632" s="52"/>
      <c r="D632" s="52"/>
      <c r="E632" s="52"/>
      <c r="F632" s="52"/>
    </row>
    <row r="633" spans="1:6" x14ac:dyDescent="0.25">
      <c r="A633" s="46"/>
      <c r="B633" s="51"/>
      <c r="C633" s="52"/>
      <c r="D633" s="52"/>
      <c r="E633" s="52"/>
      <c r="F633" s="52"/>
    </row>
    <row r="634" spans="1:6" x14ac:dyDescent="0.25">
      <c r="A634" s="46"/>
      <c r="B634" s="51"/>
      <c r="C634" s="52"/>
      <c r="D634" s="52"/>
      <c r="E634" s="52"/>
      <c r="F634" s="52"/>
    </row>
    <row r="635" spans="1:6" x14ac:dyDescent="0.25">
      <c r="A635" s="46"/>
      <c r="B635" s="51"/>
      <c r="C635" s="52"/>
      <c r="D635" s="52"/>
      <c r="E635" s="52"/>
      <c r="F635" s="52"/>
    </row>
    <row r="636" spans="1:6" x14ac:dyDescent="0.25">
      <c r="A636" s="46"/>
      <c r="B636" s="51"/>
      <c r="C636" s="52"/>
      <c r="D636" s="52"/>
      <c r="E636" s="52"/>
      <c r="F636" s="52"/>
    </row>
    <row r="637" spans="1:6" x14ac:dyDescent="0.25">
      <c r="A637" s="46"/>
      <c r="B637" s="51"/>
      <c r="C637" s="52"/>
      <c r="D637" s="52"/>
      <c r="E637" s="52"/>
      <c r="F637" s="52"/>
    </row>
    <row r="638" spans="1:6" x14ac:dyDescent="0.25">
      <c r="A638" s="46"/>
      <c r="B638" s="51"/>
      <c r="C638" s="52"/>
      <c r="D638" s="52"/>
      <c r="E638" s="52"/>
      <c r="F638" s="52"/>
    </row>
    <row r="639" spans="1:6" x14ac:dyDescent="0.25">
      <c r="A639" s="46"/>
      <c r="B639" s="51"/>
      <c r="C639" s="52"/>
      <c r="D639" s="52"/>
      <c r="E639" s="52"/>
      <c r="F639" s="52"/>
    </row>
    <row r="640" spans="1:6" x14ac:dyDescent="0.25">
      <c r="A640" s="46"/>
      <c r="B640" s="51"/>
      <c r="C640" s="52"/>
      <c r="D640" s="52"/>
      <c r="E640" s="52"/>
      <c r="F640" s="52"/>
    </row>
    <row r="641" spans="1:6" x14ac:dyDescent="0.25">
      <c r="A641" s="46"/>
      <c r="B641" s="51"/>
      <c r="C641" s="52"/>
      <c r="D641" s="52"/>
      <c r="E641" s="52"/>
      <c r="F641" s="52"/>
    </row>
    <row r="642" spans="1:6" x14ac:dyDescent="0.25">
      <c r="A642" s="46"/>
      <c r="B642" s="51"/>
      <c r="C642" s="52"/>
      <c r="D642" s="52"/>
      <c r="E642" s="52"/>
      <c r="F642" s="52"/>
    </row>
    <row r="643" spans="1:6" x14ac:dyDescent="0.25">
      <c r="A643" s="46"/>
      <c r="B643" s="51"/>
      <c r="C643" s="52"/>
      <c r="D643" s="52"/>
      <c r="E643" s="52"/>
      <c r="F643" s="52"/>
    </row>
    <row r="644" spans="1:6" x14ac:dyDescent="0.25">
      <c r="A644" s="46"/>
      <c r="B644" s="51"/>
      <c r="C644" s="52"/>
      <c r="D644" s="52"/>
      <c r="E644" s="52"/>
      <c r="F644" s="52"/>
    </row>
    <row r="645" spans="1:6" x14ac:dyDescent="0.25">
      <c r="A645" s="46"/>
      <c r="B645" s="51"/>
      <c r="C645" s="52"/>
      <c r="D645" s="52"/>
      <c r="E645" s="52"/>
      <c r="F645" s="52"/>
    </row>
    <row r="646" spans="1:6" x14ac:dyDescent="0.25">
      <c r="A646" s="46"/>
      <c r="B646" s="51"/>
      <c r="C646" s="52"/>
      <c r="D646" s="52"/>
      <c r="E646" s="52"/>
      <c r="F646" s="52"/>
    </row>
    <row r="647" spans="1:6" x14ac:dyDescent="0.25">
      <c r="A647" s="46"/>
      <c r="B647" s="51"/>
      <c r="C647" s="52"/>
      <c r="D647" s="52"/>
      <c r="E647" s="52"/>
      <c r="F647" s="52"/>
    </row>
    <row r="648" spans="1:6" x14ac:dyDescent="0.25">
      <c r="A648" s="46"/>
      <c r="B648" s="51"/>
      <c r="C648" s="52"/>
      <c r="D648" s="52"/>
      <c r="E648" s="52"/>
      <c r="F648" s="52"/>
    </row>
    <row r="649" spans="1:6" x14ac:dyDescent="0.25">
      <c r="A649" s="46"/>
      <c r="B649" s="51"/>
      <c r="C649" s="52"/>
      <c r="D649" s="52"/>
      <c r="E649" s="52"/>
      <c r="F649" s="52"/>
    </row>
    <row r="650" spans="1:6" x14ac:dyDescent="0.25">
      <c r="A650" s="46"/>
      <c r="B650" s="51"/>
      <c r="C650" s="52"/>
      <c r="D650" s="52"/>
      <c r="E650" s="52"/>
      <c r="F650" s="52"/>
    </row>
    <row r="651" spans="1:6" x14ac:dyDescent="0.25">
      <c r="A651" s="46"/>
      <c r="B651" s="51"/>
      <c r="C651" s="52"/>
      <c r="D651" s="52"/>
      <c r="E651" s="52"/>
      <c r="F651" s="52"/>
    </row>
    <row r="652" spans="1:6" x14ac:dyDescent="0.25">
      <c r="A652" s="46"/>
      <c r="B652" s="51"/>
      <c r="C652" s="52"/>
      <c r="D652" s="52"/>
      <c r="E652" s="52"/>
      <c r="F652" s="52"/>
    </row>
    <row r="653" spans="1:6" x14ac:dyDescent="0.25">
      <c r="A653" s="46"/>
      <c r="B653" s="51"/>
      <c r="C653" s="52"/>
      <c r="D653" s="52"/>
      <c r="E653" s="52"/>
      <c r="F653" s="52"/>
    </row>
    <row r="654" spans="1:6" x14ac:dyDescent="0.25">
      <c r="A654" s="46"/>
      <c r="B654" s="51"/>
      <c r="C654" s="52"/>
      <c r="D654" s="52"/>
      <c r="E654" s="52"/>
      <c r="F654" s="52"/>
    </row>
    <row r="655" spans="1:6" x14ac:dyDescent="0.25">
      <c r="A655" s="46"/>
      <c r="B655" s="51"/>
      <c r="C655" s="52"/>
      <c r="D655" s="52"/>
      <c r="E655" s="52"/>
      <c r="F655" s="52"/>
    </row>
    <row r="656" spans="1:6" x14ac:dyDescent="0.25">
      <c r="A656" s="46"/>
      <c r="B656" s="51"/>
      <c r="C656" s="52"/>
      <c r="D656" s="52"/>
      <c r="E656" s="52"/>
      <c r="F656" s="52"/>
    </row>
    <row r="657" spans="1:6" x14ac:dyDescent="0.25">
      <c r="A657" s="46"/>
      <c r="B657" s="51"/>
      <c r="C657" s="52"/>
      <c r="D657" s="52"/>
      <c r="E657" s="52"/>
      <c r="F657" s="52"/>
    </row>
    <row r="658" spans="1:6" x14ac:dyDescent="0.25">
      <c r="A658" s="46"/>
      <c r="B658" s="51"/>
      <c r="C658" s="52"/>
      <c r="D658" s="52"/>
      <c r="E658" s="52"/>
      <c r="F658" s="52"/>
    </row>
    <row r="659" spans="1:6" x14ac:dyDescent="0.25">
      <c r="A659" s="46"/>
      <c r="B659" s="51"/>
      <c r="C659" s="52"/>
      <c r="D659" s="52"/>
      <c r="E659" s="52"/>
      <c r="F659" s="52"/>
    </row>
    <row r="660" spans="1:6" x14ac:dyDescent="0.25">
      <c r="A660" s="46"/>
      <c r="B660" s="51"/>
      <c r="C660" s="52"/>
      <c r="D660" s="52"/>
      <c r="E660" s="52"/>
      <c r="F660" s="52"/>
    </row>
    <row r="661" spans="1:6" x14ac:dyDescent="0.25">
      <c r="A661" s="46"/>
      <c r="B661" s="51"/>
      <c r="C661" s="52"/>
      <c r="D661" s="52"/>
      <c r="E661" s="52"/>
      <c r="F661" s="52"/>
    </row>
    <row r="662" spans="1:6" x14ac:dyDescent="0.25">
      <c r="A662" s="46"/>
      <c r="B662" s="51"/>
      <c r="C662" s="52"/>
      <c r="D662" s="52"/>
      <c r="E662" s="52"/>
      <c r="F662" s="52"/>
    </row>
    <row r="663" spans="1:6" x14ac:dyDescent="0.25">
      <c r="A663" s="46"/>
      <c r="B663" s="51"/>
      <c r="C663" s="52"/>
      <c r="D663" s="52"/>
      <c r="E663" s="52"/>
      <c r="F663" s="52"/>
    </row>
    <row r="664" spans="1:6" x14ac:dyDescent="0.25">
      <c r="A664" s="46"/>
      <c r="B664" s="51"/>
      <c r="C664" s="52"/>
      <c r="D664" s="52"/>
      <c r="E664" s="52"/>
      <c r="F664" s="52"/>
    </row>
    <row r="665" spans="1:6" x14ac:dyDescent="0.25">
      <c r="A665" s="46"/>
      <c r="B665" s="51"/>
      <c r="C665" s="52"/>
      <c r="D665" s="52"/>
      <c r="E665" s="52"/>
      <c r="F665" s="52"/>
    </row>
    <row r="666" spans="1:6" x14ac:dyDescent="0.25">
      <c r="A666" s="46"/>
      <c r="B666" s="51"/>
      <c r="C666" s="52"/>
      <c r="D666" s="52"/>
      <c r="E666" s="52"/>
      <c r="F666" s="52"/>
    </row>
    <row r="667" spans="1:6" x14ac:dyDescent="0.25">
      <c r="A667" s="46"/>
      <c r="B667" s="51"/>
      <c r="C667" s="52"/>
      <c r="D667" s="52"/>
      <c r="E667" s="52"/>
      <c r="F667" s="52"/>
    </row>
    <row r="668" spans="1:6" x14ac:dyDescent="0.25">
      <c r="A668" s="46"/>
      <c r="B668" s="51"/>
      <c r="C668" s="52"/>
      <c r="D668" s="52"/>
      <c r="E668" s="52"/>
      <c r="F668" s="52"/>
    </row>
    <row r="669" spans="1:6" x14ac:dyDescent="0.25">
      <c r="A669" s="46"/>
      <c r="B669" s="51"/>
      <c r="C669" s="52"/>
      <c r="D669" s="52"/>
      <c r="E669" s="52"/>
      <c r="F669" s="52"/>
    </row>
    <row r="670" spans="1:6" x14ac:dyDescent="0.25">
      <c r="A670" s="46"/>
      <c r="B670" s="51"/>
      <c r="C670" s="52"/>
      <c r="D670" s="52"/>
      <c r="E670" s="52"/>
      <c r="F670" s="52"/>
    </row>
    <row r="671" spans="1:6" x14ac:dyDescent="0.25">
      <c r="A671" s="46"/>
      <c r="B671" s="51"/>
      <c r="C671" s="52"/>
      <c r="D671" s="52"/>
      <c r="E671" s="52"/>
      <c r="F671" s="52"/>
    </row>
    <row r="672" spans="1:6" x14ac:dyDescent="0.25">
      <c r="A672" s="46"/>
      <c r="B672" s="51"/>
      <c r="C672" s="52"/>
      <c r="D672" s="52"/>
      <c r="E672" s="52"/>
      <c r="F672" s="52"/>
    </row>
    <row r="673" spans="1:6" x14ac:dyDescent="0.25">
      <c r="A673" s="46"/>
      <c r="B673" s="51"/>
      <c r="C673" s="52"/>
      <c r="D673" s="52"/>
      <c r="E673" s="52"/>
      <c r="F673" s="52"/>
    </row>
    <row r="674" spans="1:6" x14ac:dyDescent="0.25">
      <c r="A674" s="46"/>
      <c r="B674" s="51"/>
      <c r="C674" s="52"/>
      <c r="D674" s="52"/>
      <c r="E674" s="52"/>
      <c r="F674" s="52"/>
    </row>
    <row r="675" spans="1:6" x14ac:dyDescent="0.25">
      <c r="A675" s="46"/>
      <c r="B675" s="51"/>
      <c r="C675" s="52"/>
      <c r="D675" s="52"/>
      <c r="E675" s="52"/>
      <c r="F675" s="52"/>
    </row>
    <row r="676" spans="1:6" x14ac:dyDescent="0.25">
      <c r="A676" s="46"/>
      <c r="B676" s="51"/>
      <c r="C676" s="52"/>
      <c r="D676" s="52"/>
      <c r="E676" s="52"/>
      <c r="F676" s="52"/>
    </row>
    <row r="677" spans="1:6" x14ac:dyDescent="0.25">
      <c r="A677" s="46"/>
      <c r="B677" s="51"/>
      <c r="C677" s="52"/>
      <c r="D677" s="52"/>
      <c r="E677" s="52"/>
      <c r="F677" s="52"/>
    </row>
    <row r="678" spans="1:6" x14ac:dyDescent="0.25">
      <c r="A678" s="46"/>
      <c r="B678" s="51"/>
      <c r="C678" s="52"/>
      <c r="D678" s="52"/>
      <c r="E678" s="52"/>
      <c r="F678" s="52"/>
    </row>
    <row r="679" spans="1:6" x14ac:dyDescent="0.25">
      <c r="A679" s="46"/>
      <c r="B679" s="51"/>
      <c r="C679" s="52"/>
      <c r="D679" s="52"/>
      <c r="E679" s="52"/>
      <c r="F679" s="52"/>
    </row>
    <row r="680" spans="1:6" x14ac:dyDescent="0.25">
      <c r="A680" s="46"/>
      <c r="B680" s="51"/>
      <c r="C680" s="52"/>
      <c r="D680" s="52"/>
      <c r="E680" s="52"/>
      <c r="F680" s="52"/>
    </row>
    <row r="681" spans="1:6" x14ac:dyDescent="0.25">
      <c r="A681" s="46"/>
      <c r="B681" s="51"/>
      <c r="C681" s="52"/>
      <c r="D681" s="52"/>
      <c r="E681" s="52"/>
      <c r="F681" s="52"/>
    </row>
    <row r="682" spans="1:6" x14ac:dyDescent="0.25">
      <c r="A682" s="46"/>
      <c r="B682" s="51"/>
      <c r="C682" s="52"/>
      <c r="D682" s="52"/>
      <c r="E682" s="52"/>
      <c r="F682" s="52"/>
    </row>
    <row r="683" spans="1:6" x14ac:dyDescent="0.25">
      <c r="A683" s="46"/>
      <c r="B683" s="51"/>
      <c r="C683" s="52"/>
      <c r="D683" s="52"/>
      <c r="E683" s="52"/>
      <c r="F683" s="52"/>
    </row>
    <row r="684" spans="1:6" x14ac:dyDescent="0.25">
      <c r="A684" s="46"/>
      <c r="B684" s="51"/>
      <c r="C684" s="52"/>
      <c r="D684" s="52"/>
      <c r="E684" s="52"/>
      <c r="F684" s="52"/>
    </row>
    <row r="685" spans="1:6" x14ac:dyDescent="0.25">
      <c r="A685" s="46"/>
      <c r="B685" s="51"/>
      <c r="C685" s="52"/>
      <c r="D685" s="52"/>
      <c r="E685" s="52"/>
      <c r="F685" s="52"/>
    </row>
    <row r="686" spans="1:6" x14ac:dyDescent="0.25">
      <c r="A686" s="46"/>
      <c r="B686" s="51"/>
      <c r="C686" s="52"/>
      <c r="D686" s="52"/>
      <c r="E686" s="52"/>
      <c r="F686" s="52"/>
    </row>
    <row r="687" spans="1:6" x14ac:dyDescent="0.25">
      <c r="A687" s="46"/>
      <c r="B687" s="51"/>
      <c r="C687" s="52"/>
      <c r="D687" s="52"/>
      <c r="E687" s="52"/>
      <c r="F687" s="52"/>
    </row>
    <row r="688" spans="1:6" x14ac:dyDescent="0.25">
      <c r="A688" s="46"/>
      <c r="B688" s="51"/>
      <c r="C688" s="52"/>
      <c r="D688" s="52"/>
      <c r="E688" s="52"/>
      <c r="F688" s="52"/>
    </row>
    <row r="689" spans="1:6" x14ac:dyDescent="0.25">
      <c r="A689" s="46"/>
      <c r="B689" s="51"/>
      <c r="C689" s="52"/>
      <c r="D689" s="52"/>
      <c r="E689" s="52"/>
      <c r="F689" s="52"/>
    </row>
    <row r="690" spans="1:6" x14ac:dyDescent="0.25">
      <c r="A690" s="46"/>
      <c r="B690" s="51"/>
      <c r="C690" s="52"/>
      <c r="D690" s="52"/>
      <c r="E690" s="52"/>
      <c r="F690" s="52"/>
    </row>
    <row r="691" spans="1:6" x14ac:dyDescent="0.25">
      <c r="A691" s="46"/>
      <c r="B691" s="51"/>
      <c r="C691" s="52"/>
      <c r="D691" s="52"/>
      <c r="E691" s="52"/>
      <c r="F691" s="52"/>
    </row>
    <row r="692" spans="1:6" x14ac:dyDescent="0.25">
      <c r="A692" s="46"/>
      <c r="B692" s="51"/>
      <c r="C692" s="52"/>
      <c r="D692" s="52"/>
      <c r="E692" s="52"/>
      <c r="F692" s="52"/>
    </row>
    <row r="693" spans="1:6" x14ac:dyDescent="0.25">
      <c r="A693" s="46"/>
      <c r="B693" s="51"/>
      <c r="C693" s="52"/>
      <c r="D693" s="52"/>
      <c r="E693" s="52"/>
      <c r="F693" s="52"/>
    </row>
    <row r="694" spans="1:6" x14ac:dyDescent="0.25">
      <c r="A694" s="46"/>
      <c r="B694" s="51"/>
      <c r="C694" s="52"/>
      <c r="D694" s="52"/>
      <c r="E694" s="52"/>
      <c r="F694" s="52"/>
    </row>
    <row r="695" spans="1:6" x14ac:dyDescent="0.25">
      <c r="A695" s="46"/>
      <c r="B695" s="51"/>
      <c r="C695" s="52"/>
      <c r="D695" s="52"/>
      <c r="E695" s="52"/>
      <c r="F695" s="52"/>
    </row>
    <row r="696" spans="1:6" x14ac:dyDescent="0.25">
      <c r="A696" s="46"/>
      <c r="B696" s="51"/>
      <c r="C696" s="52"/>
      <c r="D696" s="52"/>
      <c r="E696" s="52"/>
      <c r="F696" s="52"/>
    </row>
    <row r="697" spans="1:6" x14ac:dyDescent="0.25">
      <c r="A697" s="46"/>
      <c r="B697" s="51"/>
      <c r="C697" s="52"/>
      <c r="D697" s="52"/>
      <c r="E697" s="52"/>
      <c r="F697" s="52"/>
    </row>
    <row r="698" spans="1:6" x14ac:dyDescent="0.25">
      <c r="A698" s="46"/>
      <c r="B698" s="51"/>
      <c r="C698" s="52"/>
      <c r="D698" s="52"/>
      <c r="E698" s="52"/>
      <c r="F698" s="52"/>
    </row>
    <row r="699" spans="1:6" x14ac:dyDescent="0.25">
      <c r="A699" s="46"/>
      <c r="B699" s="51"/>
      <c r="C699" s="52"/>
      <c r="D699" s="52"/>
      <c r="E699" s="52"/>
      <c r="F699" s="52"/>
    </row>
    <row r="700" spans="1:6" x14ac:dyDescent="0.25">
      <c r="A700" s="46"/>
      <c r="B700" s="51"/>
      <c r="C700" s="52"/>
      <c r="D700" s="52"/>
      <c r="E700" s="52"/>
      <c r="F700" s="52"/>
    </row>
    <row r="701" spans="1:6" x14ac:dyDescent="0.25">
      <c r="A701" s="46"/>
      <c r="B701" s="51"/>
      <c r="C701" s="52"/>
      <c r="D701" s="52"/>
      <c r="E701" s="52"/>
      <c r="F701" s="52"/>
    </row>
    <row r="702" spans="1:6" x14ac:dyDescent="0.25">
      <c r="A702" s="46"/>
      <c r="B702" s="51"/>
      <c r="C702" s="52"/>
      <c r="D702" s="52"/>
      <c r="E702" s="52"/>
      <c r="F702" s="52"/>
    </row>
    <row r="703" spans="1:6" x14ac:dyDescent="0.25">
      <c r="A703" s="46"/>
      <c r="B703" s="51"/>
      <c r="C703" s="52"/>
      <c r="D703" s="52"/>
      <c r="E703" s="52"/>
      <c r="F703" s="52"/>
    </row>
    <row r="704" spans="1:6" x14ac:dyDescent="0.25">
      <c r="A704" s="46"/>
      <c r="B704" s="51"/>
      <c r="C704" s="52"/>
      <c r="D704" s="52"/>
      <c r="E704" s="52"/>
      <c r="F704" s="52"/>
    </row>
    <row r="705" spans="1:6" x14ac:dyDescent="0.25">
      <c r="A705" s="46"/>
      <c r="B705" s="51"/>
      <c r="C705" s="52"/>
      <c r="D705" s="52"/>
      <c r="E705" s="52"/>
      <c r="F705" s="52"/>
    </row>
    <row r="706" spans="1:6" x14ac:dyDescent="0.25">
      <c r="A706" s="46"/>
      <c r="B706" s="51"/>
      <c r="C706" s="52"/>
      <c r="D706" s="52"/>
      <c r="E706" s="52"/>
      <c r="F706" s="52"/>
    </row>
    <row r="707" spans="1:6" x14ac:dyDescent="0.25">
      <c r="A707" s="46"/>
      <c r="B707" s="51"/>
      <c r="C707" s="52"/>
      <c r="D707" s="52"/>
      <c r="E707" s="52"/>
      <c r="F707" s="52"/>
    </row>
    <row r="708" spans="1:6" x14ac:dyDescent="0.25">
      <c r="A708" s="46"/>
      <c r="B708" s="51"/>
      <c r="C708" s="52"/>
      <c r="D708" s="52"/>
      <c r="E708" s="52"/>
      <c r="F708" s="52"/>
    </row>
    <row r="709" spans="1:6" x14ac:dyDescent="0.25">
      <c r="A709" s="46"/>
      <c r="B709" s="51"/>
      <c r="C709" s="52"/>
      <c r="D709" s="52"/>
      <c r="E709" s="52"/>
      <c r="F709" s="52"/>
    </row>
    <row r="710" spans="1:6" x14ac:dyDescent="0.25">
      <c r="A710" s="46"/>
      <c r="B710" s="51"/>
      <c r="C710" s="52"/>
      <c r="D710" s="52"/>
      <c r="E710" s="52"/>
      <c r="F710" s="52"/>
    </row>
    <row r="711" spans="1:6" x14ac:dyDescent="0.25">
      <c r="A711" s="46"/>
      <c r="B711" s="51"/>
      <c r="C711" s="52"/>
      <c r="D711" s="52"/>
      <c r="E711" s="52"/>
      <c r="F711" s="52"/>
    </row>
    <row r="712" spans="1:6" x14ac:dyDescent="0.25">
      <c r="A712" s="46"/>
      <c r="B712" s="51"/>
      <c r="C712" s="52"/>
      <c r="D712" s="52"/>
      <c r="E712" s="52"/>
      <c r="F712" s="52"/>
    </row>
    <row r="713" spans="1:6" x14ac:dyDescent="0.25">
      <c r="A713" s="46"/>
      <c r="B713" s="51"/>
      <c r="C713" s="52"/>
      <c r="D713" s="52"/>
      <c r="E713" s="52"/>
      <c r="F713" s="52"/>
    </row>
    <row r="714" spans="1:6" x14ac:dyDescent="0.25">
      <c r="A714" s="46"/>
      <c r="B714" s="51"/>
      <c r="C714" s="52"/>
      <c r="D714" s="52"/>
      <c r="E714" s="52"/>
      <c r="F714" s="52"/>
    </row>
    <row r="715" spans="1:6" x14ac:dyDescent="0.25">
      <c r="A715" s="46"/>
      <c r="B715" s="51"/>
      <c r="C715" s="52"/>
      <c r="D715" s="52"/>
      <c r="E715" s="52"/>
      <c r="F715" s="52"/>
    </row>
    <row r="716" spans="1:6" x14ac:dyDescent="0.25">
      <c r="A716" s="46"/>
      <c r="B716" s="51"/>
      <c r="C716" s="52"/>
      <c r="D716" s="52"/>
      <c r="E716" s="52"/>
      <c r="F716" s="52"/>
    </row>
    <row r="717" spans="1:6" x14ac:dyDescent="0.25">
      <c r="A717" s="46"/>
      <c r="B717" s="51"/>
      <c r="C717" s="52"/>
      <c r="D717" s="52"/>
      <c r="E717" s="52"/>
      <c r="F717" s="52"/>
    </row>
    <row r="718" spans="1:6" x14ac:dyDescent="0.25">
      <c r="A718" s="46"/>
      <c r="B718" s="51"/>
      <c r="C718" s="52"/>
      <c r="D718" s="52"/>
      <c r="E718" s="52"/>
      <c r="F718" s="52"/>
    </row>
    <row r="719" spans="1:6" x14ac:dyDescent="0.25">
      <c r="A719" s="46"/>
      <c r="B719" s="51"/>
      <c r="C719" s="52"/>
      <c r="D719" s="52"/>
      <c r="E719" s="52"/>
      <c r="F719" s="52"/>
    </row>
    <row r="720" spans="1:6" x14ac:dyDescent="0.25">
      <c r="A720" s="46"/>
      <c r="B720" s="51"/>
      <c r="C720" s="52"/>
      <c r="D720" s="52"/>
      <c r="E720" s="52"/>
      <c r="F720" s="52"/>
    </row>
    <row r="721" spans="1:6" x14ac:dyDescent="0.25">
      <c r="A721" s="46"/>
      <c r="B721" s="51"/>
      <c r="C721" s="52"/>
      <c r="D721" s="52"/>
      <c r="E721" s="52"/>
      <c r="F721" s="52"/>
    </row>
    <row r="722" spans="1:6" x14ac:dyDescent="0.25">
      <c r="A722" s="46"/>
      <c r="B722" s="51"/>
      <c r="C722" s="52"/>
      <c r="D722" s="52"/>
      <c r="E722" s="52"/>
      <c r="F722" s="52"/>
    </row>
    <row r="723" spans="1:6" x14ac:dyDescent="0.25">
      <c r="A723" s="46"/>
      <c r="B723" s="51"/>
      <c r="C723" s="52"/>
      <c r="D723" s="52"/>
      <c r="E723" s="52"/>
      <c r="F723" s="52"/>
    </row>
    <row r="724" spans="1:6" x14ac:dyDescent="0.25">
      <c r="A724" s="46"/>
      <c r="B724" s="51"/>
      <c r="C724" s="52"/>
      <c r="D724" s="52"/>
      <c r="E724" s="52"/>
      <c r="F724" s="52"/>
    </row>
    <row r="725" spans="1:6" x14ac:dyDescent="0.25">
      <c r="A725" s="46"/>
      <c r="B725" s="51"/>
      <c r="C725" s="52"/>
      <c r="D725" s="52"/>
      <c r="E725" s="52"/>
      <c r="F725" s="52"/>
    </row>
    <row r="726" spans="1:6" x14ac:dyDescent="0.25">
      <c r="A726" s="46"/>
      <c r="B726" s="51"/>
      <c r="C726" s="52"/>
      <c r="D726" s="52"/>
      <c r="E726" s="52"/>
      <c r="F726" s="52"/>
    </row>
    <row r="727" spans="1:6" x14ac:dyDescent="0.25">
      <c r="A727" s="46"/>
      <c r="B727" s="51"/>
      <c r="C727" s="52"/>
      <c r="D727" s="52"/>
      <c r="E727" s="52"/>
      <c r="F727" s="52"/>
    </row>
    <row r="728" spans="1:6" x14ac:dyDescent="0.25">
      <c r="A728" s="46"/>
      <c r="B728" s="51"/>
      <c r="C728" s="52"/>
      <c r="D728" s="52"/>
      <c r="E728" s="52"/>
      <c r="F728" s="52"/>
    </row>
    <row r="729" spans="1:6" x14ac:dyDescent="0.25">
      <c r="A729" s="46"/>
      <c r="B729" s="51"/>
      <c r="C729" s="52"/>
      <c r="D729" s="52"/>
      <c r="E729" s="52"/>
      <c r="F729" s="52"/>
    </row>
    <row r="730" spans="1:6" x14ac:dyDescent="0.25">
      <c r="A730" s="46"/>
      <c r="B730" s="51"/>
      <c r="C730" s="52"/>
      <c r="D730" s="52"/>
      <c r="E730" s="52"/>
      <c r="F730" s="52"/>
    </row>
    <row r="731" spans="1:6" x14ac:dyDescent="0.25">
      <c r="A731" s="46"/>
      <c r="B731" s="51"/>
      <c r="C731" s="52"/>
      <c r="D731" s="52"/>
      <c r="E731" s="52"/>
      <c r="F731" s="52"/>
    </row>
    <row r="732" spans="1:6" x14ac:dyDescent="0.25">
      <c r="A732" s="46"/>
      <c r="B732" s="51"/>
      <c r="C732" s="52"/>
      <c r="D732" s="52"/>
      <c r="E732" s="52"/>
      <c r="F732" s="52"/>
    </row>
    <row r="733" spans="1:6" x14ac:dyDescent="0.25">
      <c r="A733" s="46"/>
      <c r="B733" s="51"/>
      <c r="C733" s="52"/>
      <c r="D733" s="52"/>
      <c r="E733" s="52"/>
      <c r="F733" s="52"/>
    </row>
    <row r="734" spans="1:6" x14ac:dyDescent="0.25">
      <c r="A734" s="46"/>
      <c r="B734" s="51"/>
      <c r="C734" s="52"/>
      <c r="D734" s="52"/>
      <c r="E734" s="52"/>
      <c r="F734" s="52"/>
    </row>
    <row r="735" spans="1:6" x14ac:dyDescent="0.25">
      <c r="A735" s="46"/>
      <c r="B735" s="51"/>
      <c r="C735" s="52"/>
      <c r="D735" s="52"/>
      <c r="E735" s="52"/>
      <c r="F735" s="52"/>
    </row>
    <row r="736" spans="1:6" x14ac:dyDescent="0.25">
      <c r="A736" s="46"/>
      <c r="B736" s="51"/>
      <c r="C736" s="52"/>
      <c r="D736" s="52"/>
      <c r="E736" s="52"/>
      <c r="F736" s="52"/>
    </row>
    <row r="737" spans="1:6" x14ac:dyDescent="0.25">
      <c r="A737" s="46"/>
      <c r="B737" s="51"/>
      <c r="C737" s="52"/>
      <c r="D737" s="52"/>
      <c r="E737" s="52"/>
      <c r="F737" s="52"/>
    </row>
    <row r="738" spans="1:6" x14ac:dyDescent="0.25">
      <c r="A738" s="46"/>
      <c r="B738" s="51"/>
      <c r="C738" s="52"/>
      <c r="D738" s="52"/>
      <c r="E738" s="52"/>
      <c r="F738" s="52"/>
    </row>
    <row r="739" spans="1:6" x14ac:dyDescent="0.25">
      <c r="A739" s="46"/>
      <c r="B739" s="51"/>
      <c r="C739" s="52"/>
      <c r="D739" s="52"/>
      <c r="E739" s="52"/>
      <c r="F739" s="52"/>
    </row>
    <row r="740" spans="1:6" x14ac:dyDescent="0.25">
      <c r="A740" s="46"/>
      <c r="B740" s="51"/>
      <c r="C740" s="52"/>
      <c r="D740" s="52"/>
      <c r="E740" s="52"/>
      <c r="F740" s="52"/>
    </row>
    <row r="741" spans="1:6" x14ac:dyDescent="0.25">
      <c r="A741" s="46"/>
      <c r="B741" s="51"/>
      <c r="C741" s="52"/>
      <c r="D741" s="52"/>
      <c r="E741" s="52"/>
      <c r="F741" s="52"/>
    </row>
    <row r="742" spans="1:6" x14ac:dyDescent="0.25">
      <c r="A742" s="46"/>
      <c r="B742" s="51"/>
      <c r="C742" s="52"/>
      <c r="D742" s="52"/>
      <c r="E742" s="52"/>
      <c r="F742" s="52"/>
    </row>
    <row r="743" spans="1:6" x14ac:dyDescent="0.25">
      <c r="A743" s="46"/>
      <c r="B743" s="51"/>
      <c r="C743" s="52"/>
      <c r="D743" s="52"/>
      <c r="E743" s="52"/>
      <c r="F743" s="52"/>
    </row>
    <row r="744" spans="1:6" x14ac:dyDescent="0.25">
      <c r="A744" s="46"/>
      <c r="B744" s="51"/>
      <c r="C744" s="52"/>
      <c r="D744" s="52"/>
      <c r="E744" s="52"/>
      <c r="F744" s="52"/>
    </row>
    <row r="745" spans="1:6" x14ac:dyDescent="0.25">
      <c r="A745" s="46"/>
      <c r="B745" s="51"/>
      <c r="C745" s="52"/>
      <c r="D745" s="52"/>
      <c r="E745" s="52"/>
      <c r="F745" s="52"/>
    </row>
    <row r="746" spans="1:6" x14ac:dyDescent="0.25">
      <c r="A746" s="46"/>
      <c r="B746" s="51"/>
      <c r="C746" s="52"/>
      <c r="D746" s="52"/>
      <c r="E746" s="52"/>
      <c r="F746" s="52"/>
    </row>
    <row r="747" spans="1:6" x14ac:dyDescent="0.25">
      <c r="A747" s="46"/>
      <c r="B747" s="51"/>
      <c r="C747" s="52"/>
      <c r="D747" s="52"/>
      <c r="E747" s="52"/>
      <c r="F747" s="52"/>
    </row>
    <row r="748" spans="1:6" x14ac:dyDescent="0.25">
      <c r="A748" s="46"/>
      <c r="B748" s="51"/>
      <c r="C748" s="52"/>
      <c r="D748" s="52"/>
      <c r="E748" s="52"/>
      <c r="F748" s="52"/>
    </row>
    <row r="749" spans="1:6" x14ac:dyDescent="0.25">
      <c r="A749" s="46"/>
      <c r="B749" s="51"/>
      <c r="C749" s="52"/>
      <c r="D749" s="52"/>
      <c r="E749" s="52"/>
      <c r="F749" s="52"/>
    </row>
    <row r="750" spans="1:6" x14ac:dyDescent="0.25">
      <c r="A750" s="46"/>
      <c r="B750" s="51"/>
      <c r="C750" s="52"/>
      <c r="D750" s="52"/>
      <c r="E750" s="52"/>
      <c r="F750" s="52"/>
    </row>
    <row r="751" spans="1:6" x14ac:dyDescent="0.25">
      <c r="A751" s="46"/>
      <c r="B751" s="51"/>
      <c r="C751" s="52"/>
      <c r="D751" s="52"/>
      <c r="E751" s="52"/>
      <c r="F751" s="52"/>
    </row>
    <row r="752" spans="1:6" x14ac:dyDescent="0.25">
      <c r="A752" s="46"/>
      <c r="B752" s="51"/>
      <c r="C752" s="52"/>
      <c r="D752" s="52"/>
      <c r="E752" s="52"/>
      <c r="F752" s="52"/>
    </row>
    <row r="753" spans="1:6" x14ac:dyDescent="0.25">
      <c r="A753" s="46"/>
      <c r="B753" s="51"/>
      <c r="C753" s="52"/>
      <c r="D753" s="52"/>
      <c r="E753" s="52"/>
      <c r="F753" s="52"/>
    </row>
    <row r="754" spans="1:6" x14ac:dyDescent="0.25">
      <c r="A754" s="46"/>
      <c r="B754" s="51"/>
      <c r="C754" s="52"/>
      <c r="D754" s="52"/>
      <c r="E754" s="52"/>
      <c r="F754" s="52"/>
    </row>
    <row r="755" spans="1:6" x14ac:dyDescent="0.25">
      <c r="A755" s="46"/>
      <c r="B755" s="51"/>
      <c r="C755" s="52"/>
      <c r="D755" s="52"/>
      <c r="E755" s="52"/>
      <c r="F755" s="52"/>
    </row>
    <row r="756" spans="1:6" x14ac:dyDescent="0.25">
      <c r="A756" s="46"/>
      <c r="B756" s="51"/>
      <c r="C756" s="52"/>
      <c r="D756" s="52"/>
      <c r="E756" s="52"/>
      <c r="F756" s="52"/>
    </row>
    <row r="757" spans="1:6" x14ac:dyDescent="0.25">
      <c r="A757" s="46"/>
      <c r="B757" s="51"/>
      <c r="C757" s="52"/>
      <c r="D757" s="52"/>
      <c r="E757" s="52"/>
      <c r="F757" s="52"/>
    </row>
    <row r="758" spans="1:6" x14ac:dyDescent="0.25">
      <c r="A758" s="46"/>
      <c r="B758" s="51"/>
      <c r="C758" s="52"/>
      <c r="D758" s="52"/>
      <c r="E758" s="52"/>
      <c r="F758" s="52"/>
    </row>
    <row r="759" spans="1:6" x14ac:dyDescent="0.25">
      <c r="A759" s="46"/>
      <c r="B759" s="51"/>
      <c r="C759" s="52"/>
      <c r="D759" s="52"/>
      <c r="E759" s="52"/>
      <c r="F759" s="52"/>
    </row>
    <row r="760" spans="1:6" x14ac:dyDescent="0.25">
      <c r="A760" s="46"/>
      <c r="B760" s="51"/>
      <c r="C760" s="52"/>
      <c r="D760" s="52"/>
      <c r="E760" s="52"/>
      <c r="F760" s="52"/>
    </row>
    <row r="761" spans="1:6" x14ac:dyDescent="0.25">
      <c r="A761" s="46"/>
      <c r="B761" s="51"/>
      <c r="C761" s="52"/>
      <c r="D761" s="52"/>
      <c r="E761" s="52"/>
      <c r="F761" s="52"/>
    </row>
    <row r="762" spans="1:6" x14ac:dyDescent="0.25">
      <c r="A762" s="46"/>
      <c r="B762" s="51"/>
      <c r="C762" s="52"/>
      <c r="D762" s="52"/>
      <c r="E762" s="52"/>
      <c r="F762" s="52"/>
    </row>
    <row r="763" spans="1:6" x14ac:dyDescent="0.25">
      <c r="A763" s="46"/>
      <c r="B763" s="51"/>
      <c r="C763" s="52"/>
      <c r="D763" s="52"/>
      <c r="E763" s="52"/>
      <c r="F763" s="52"/>
    </row>
    <row r="764" spans="1:6" x14ac:dyDescent="0.25">
      <c r="A764" s="46"/>
      <c r="B764" s="51"/>
      <c r="C764" s="52"/>
      <c r="D764" s="52"/>
      <c r="E764" s="52"/>
      <c r="F764" s="52"/>
    </row>
    <row r="765" spans="1:6" x14ac:dyDescent="0.25">
      <c r="A765" s="46"/>
      <c r="B765" s="51"/>
      <c r="C765" s="52"/>
      <c r="D765" s="52"/>
      <c r="E765" s="52"/>
      <c r="F765" s="52"/>
    </row>
    <row r="766" spans="1:6" x14ac:dyDescent="0.25">
      <c r="A766" s="46"/>
      <c r="B766" s="51"/>
      <c r="C766" s="52"/>
      <c r="D766" s="52"/>
      <c r="E766" s="52"/>
      <c r="F766" s="52"/>
    </row>
    <row r="767" spans="1:6" x14ac:dyDescent="0.25">
      <c r="A767" s="46"/>
      <c r="B767" s="51"/>
      <c r="C767" s="52"/>
      <c r="D767" s="52"/>
      <c r="E767" s="52"/>
      <c r="F767" s="52"/>
    </row>
    <row r="768" spans="1:6" x14ac:dyDescent="0.25">
      <c r="A768" s="46"/>
      <c r="B768" s="51"/>
      <c r="C768" s="52"/>
      <c r="D768" s="52"/>
      <c r="E768" s="52"/>
      <c r="F768" s="52"/>
    </row>
  </sheetData>
  <sheetProtection password="D646" sheet="1" objects="1" scenarios="1"/>
  <mergeCells count="55">
    <mergeCell ref="A6:F6"/>
    <mergeCell ref="A1:F1"/>
    <mergeCell ref="A2:F2"/>
    <mergeCell ref="A3:F3"/>
    <mergeCell ref="A4:F4"/>
    <mergeCell ref="A5:F5"/>
    <mergeCell ref="A7:E7"/>
    <mergeCell ref="A8:F8"/>
    <mergeCell ref="A10:A11"/>
    <mergeCell ref="B10:B11"/>
    <mergeCell ref="C10:D10"/>
    <mergeCell ref="E10:F10"/>
    <mergeCell ref="A54:B54"/>
    <mergeCell ref="A12:B12"/>
    <mergeCell ref="A13:B13"/>
    <mergeCell ref="A16:B16"/>
    <mergeCell ref="A19:B19"/>
    <mergeCell ref="A22:B22"/>
    <mergeCell ref="A27:B27"/>
    <mergeCell ref="A30:B30"/>
    <mergeCell ref="A39:B39"/>
    <mergeCell ref="A48:B48"/>
    <mergeCell ref="A49:B49"/>
    <mergeCell ref="A173:B173"/>
    <mergeCell ref="A57:B57"/>
    <mergeCell ref="A64:B64"/>
    <mergeCell ref="A65:B65"/>
    <mergeCell ref="A80:B80"/>
    <mergeCell ref="A107:B107"/>
    <mergeCell ref="A139:B139"/>
    <mergeCell ref="A142:B142"/>
    <mergeCell ref="A143:B143"/>
    <mergeCell ref="A152:B152"/>
    <mergeCell ref="A161:B161"/>
    <mergeCell ref="A168:B168"/>
    <mergeCell ref="A389:B389"/>
    <mergeCell ref="A188:B188"/>
    <mergeCell ref="A217:B217"/>
    <mergeCell ref="A220:B220"/>
    <mergeCell ref="A221:B221"/>
    <mergeCell ref="A292:B292"/>
    <mergeCell ref="A309:B309"/>
    <mergeCell ref="A322:B322"/>
    <mergeCell ref="A333:B333"/>
    <mergeCell ref="A334:B334"/>
    <mergeCell ref="A351:B351"/>
    <mergeCell ref="A368:B368"/>
    <mergeCell ref="A435:B435"/>
    <mergeCell ref="A438:B438"/>
    <mergeCell ref="A447:B447"/>
    <mergeCell ref="A402:B402"/>
    <mergeCell ref="A405:B405"/>
    <mergeCell ref="A426:B426"/>
    <mergeCell ref="A427:B427"/>
    <mergeCell ref="A432:B432"/>
  </mergeCells>
  <pageMargins left="0.70866141732283472" right="0.70866141732283472" top="0.74803149606299213" bottom="0.74803149606299213" header="0.31496062992125984" footer="0.31496062992125984"/>
  <pageSetup paperSize="9" scale="5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2019-10-11T12:58:27Z</cp:lastPrinted>
  <dcterms:created xsi:type="dcterms:W3CDTF">2019-10-11T07:48:05Z</dcterms:created>
  <dcterms:modified xsi:type="dcterms:W3CDTF">2019-10-11T12:58:44Z</dcterms:modified>
</cp:coreProperties>
</file>